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50" yWindow="65236" windowWidth="18150" windowHeight="8460" tabRatio="713" activeTab="1"/>
  </bookViews>
  <sheets>
    <sheet name="titulní strana" sheetId="1" r:id="rId1"/>
    <sheet name="Výdaje" sheetId="2" r:id="rId2"/>
  </sheets>
  <definedNames>
    <definedName name="_xlnm.Print_Titles" localSheetId="1">'Výdaje'!$3:$3</definedName>
  </definedNames>
  <calcPr fullCalcOnLoad="1"/>
</workbook>
</file>

<file path=xl/sharedStrings.xml><?xml version="1.0" encoding="utf-8"?>
<sst xmlns="http://schemas.openxmlformats.org/spreadsheetml/2006/main" count="546" uniqueCount="119">
  <si>
    <t>SU</t>
  </si>
  <si>
    <t>AU</t>
  </si>
  <si>
    <t>UZ</t>
  </si>
  <si>
    <t xml:space="preserve">rozpis   rozpočtu </t>
  </si>
  <si>
    <t>VÝDAJŮ</t>
  </si>
  <si>
    <t>Statutárního města Opavy</t>
  </si>
  <si>
    <t>ORJ  0810  městská  část  MALÉ HOŠTICE</t>
  </si>
  <si>
    <t>231</t>
  </si>
  <si>
    <t>5169</t>
  </si>
  <si>
    <t>00000000</t>
  </si>
  <si>
    <t>0810</t>
  </si>
  <si>
    <t>0000000000000</t>
  </si>
  <si>
    <t>Nákup ostatních služeb</t>
  </si>
  <si>
    <t>2219</t>
  </si>
  <si>
    <t>5171</t>
  </si>
  <si>
    <t>Opravy a udržování</t>
  </si>
  <si>
    <t>3111</t>
  </si>
  <si>
    <t>5222</t>
  </si>
  <si>
    <t>Neinvestiční transfery občanským sdružením</t>
  </si>
  <si>
    <t>3113</t>
  </si>
  <si>
    <t>3429</t>
  </si>
  <si>
    <t>5139</t>
  </si>
  <si>
    <t>Nákup materiálu j.n.</t>
  </si>
  <si>
    <t>5164</t>
  </si>
  <si>
    <t>5175</t>
  </si>
  <si>
    <t>Pohoštění</t>
  </si>
  <si>
    <t>6112</t>
  </si>
  <si>
    <t>5023</t>
  </si>
  <si>
    <t>Odměny členů zastupitelstva obcí a krajů</t>
  </si>
  <si>
    <t>5032</t>
  </si>
  <si>
    <t>6171</t>
  </si>
  <si>
    <t>5021</t>
  </si>
  <si>
    <t>5031</t>
  </si>
  <si>
    <t>5137</t>
  </si>
  <si>
    <t>Drobný hmotný dlouhodobý majetek</t>
  </si>
  <si>
    <t>5151</t>
  </si>
  <si>
    <t>Studená voda</t>
  </si>
  <si>
    <t>5153</t>
  </si>
  <si>
    <t>Plyn</t>
  </si>
  <si>
    <t>5154</t>
  </si>
  <si>
    <t>Elektrická energie</t>
  </si>
  <si>
    <t>5161</t>
  </si>
  <si>
    <t>Služby pošt</t>
  </si>
  <si>
    <t>5162</t>
  </si>
  <si>
    <t>Služby telekomunikací a radiokomunikací</t>
  </si>
  <si>
    <t>5167</t>
  </si>
  <si>
    <t>Služby školení a vzdělávání</t>
  </si>
  <si>
    <t>3419</t>
  </si>
  <si>
    <t>5194</t>
  </si>
  <si>
    <t>3399</t>
  </si>
  <si>
    <t>5156</t>
  </si>
  <si>
    <t>Pohonné hmoty a maziva</t>
  </si>
  <si>
    <t>5512</t>
  </si>
  <si>
    <t>0002530000000</t>
  </si>
  <si>
    <t>5163</t>
  </si>
  <si>
    <t>Služby peněžních ústavů</t>
  </si>
  <si>
    <t>3745</t>
  </si>
  <si>
    <t>0800</t>
  </si>
  <si>
    <t>zastupitelstva obcí</t>
  </si>
  <si>
    <t>činnost místní správy</t>
  </si>
  <si>
    <t>Léky a zdravotnický materiál</t>
  </si>
  <si>
    <t>0007652000000</t>
  </si>
  <si>
    <t>Malohoštický skanzen</t>
  </si>
  <si>
    <t>na rok 2013</t>
  </si>
  <si>
    <t>Povinné pojistné na sociální zabezpečení</t>
  </si>
  <si>
    <t>Povinné pojistné na veřejné zdravotní pojištění</t>
  </si>
  <si>
    <t>Služby peněžních ústavů - pojištění traktoru</t>
  </si>
  <si>
    <t>Nájemné - Pozemkový fond</t>
  </si>
  <si>
    <t>pozemní komunikace, cyklostezky, parkoviště</t>
  </si>
  <si>
    <t>Věcné dary - příspěvky na potřeby pro prvňáčky</t>
  </si>
  <si>
    <t>Obecní zpravodaj - tisk</t>
  </si>
  <si>
    <t>Ostatní záležitosti kultury</t>
  </si>
  <si>
    <t>Nájemné - kolotoče aj. (odpust)</t>
  </si>
  <si>
    <t>Nákup ostatních služeb - vystoupení na odpustu</t>
  </si>
  <si>
    <t>Poplatek OSA</t>
  </si>
  <si>
    <t>Ostatní zájmová činnost a rekreace</t>
  </si>
  <si>
    <t>Platby daní a poplatků krajůmm obcím a st.fondům</t>
  </si>
  <si>
    <t>Komunální odpad</t>
  </si>
  <si>
    <t>Ostatní nakládání s odpady</t>
  </si>
  <si>
    <t>Sbory dobrovolných hasičů  - dotace</t>
  </si>
  <si>
    <t>Nákup materiálu j.n. - kalendáře pro občany</t>
  </si>
  <si>
    <t>Ostatní tělovýchovná činnost - podpora sport. oddílů</t>
  </si>
  <si>
    <t>ROZPIS  ROZPOČTU  VÝDAJŮ  NA  ROK  2015</t>
  </si>
  <si>
    <t>Základní škola</t>
  </si>
  <si>
    <t>Mateřská škola</t>
  </si>
  <si>
    <t>Pohoštění (zástupitelé obcí, odpust, pohoštění hudeb)</t>
  </si>
  <si>
    <t>Neinvestiční transfery občanským sdružením (kopaná,hokej,tenis,futsál,šachy)</t>
  </si>
  <si>
    <t>Nákup ostatních služeb-autobus,vstupné</t>
  </si>
  <si>
    <t>Nájemné-tělocvična</t>
  </si>
  <si>
    <t>Péče o vzhled obcí a veřejnou zeleň- Smetanova,Slezská</t>
  </si>
  <si>
    <t>Nákup materiálu j.n. (ochr.pomůcky, stromy)</t>
  </si>
  <si>
    <t>Nákup materiálu j.n. (benzínová zahr. sekačka)</t>
  </si>
  <si>
    <t>Opravy a udržování - dosadba zeleně (spoluúčast grantu)</t>
  </si>
  <si>
    <t>Ostatní osobní výdaje (Prosková,Konečný,brigádníci)</t>
  </si>
  <si>
    <t>Nákup materiálu (drobný materiál mimo inventuru - Vánoce, Velikonoce, toner,kancel.potřeby)</t>
  </si>
  <si>
    <t>Opravy a udržování (O.Ú, kaple,opěrná zeď,poklopy na Slezské)</t>
  </si>
  <si>
    <t>Pohoštění - reprefond</t>
  </si>
  <si>
    <t>požární ochrana - ze zákona</t>
  </si>
  <si>
    <t xml:space="preserve">Opravy a udržování </t>
  </si>
  <si>
    <t>Nákup materiálu j.n. - vybavení, barvy, laky aj.</t>
  </si>
  <si>
    <t>Nákup ostatních služeb (projekty-Pastrník,Kmochova,Svobody,P.Jakartice,hala)</t>
  </si>
  <si>
    <t>Věcné dary (kytky, dárkové balíky pro občany,Den matek)</t>
  </si>
  <si>
    <t>Cesta - Na Pastrníku</t>
  </si>
  <si>
    <t>Drobný hmotný dlouhodobý majetek (vybavení O.Ú, notbook)</t>
  </si>
  <si>
    <t>Nájemné</t>
  </si>
  <si>
    <t>Neinvestiční transfery církvím a náboženským společnostem</t>
  </si>
  <si>
    <t>činnost registrovaných církví a náboženských společností</t>
  </si>
  <si>
    <t>Neinvestiční transfery občanským sdružením - Senioři, ČZS, ČSŽ,ČČK,Myslivecké sdružení,Kelišky,Mraveneček,Sdružení obcí Hlučínska,lyžařský výcvik ZŠ</t>
  </si>
  <si>
    <t>0007603000000</t>
  </si>
  <si>
    <t>0002520000000</t>
  </si>
  <si>
    <t>MĚSTSKÁ ČÁST MALÉ HOŠTICE 0810</t>
  </si>
  <si>
    <t>POPIS</t>
  </si>
  <si>
    <t>ORJ</t>
  </si>
  <si>
    <t>ORG</t>
  </si>
  <si>
    <t>ODPA</t>
  </si>
  <si>
    <t>POL</t>
  </si>
  <si>
    <t>Kč</t>
  </si>
  <si>
    <t>MĚSTSKÁ ČÁST MALÉ HOŠTICE výdaje celkem</t>
  </si>
  <si>
    <t>Veřejně prospěšné práce (dofinancování MČ)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</si>
</sst>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  <numFmt numFmtId="168" formatCode="0000000000"/>
    <numFmt numFmtId="169" formatCode="#,##0.0"/>
    <numFmt numFmtId="170" formatCode="#,##0.00_ ;[Red]\-#,##0.00\ "/>
    <numFmt numFmtId="171" formatCode="#,##0.00_ ;\-#,##0.00\ "/>
    <numFmt numFmtId="172" formatCode="####\ ###"/>
    <numFmt numFmtId="173" formatCode="0.0%"/>
    <numFmt numFmtId="174" formatCode="000000"/>
    <numFmt numFmtId="175" formatCode="000"/>
    <numFmt numFmtId="176" formatCode="00"/>
    <numFmt numFmtId="177" formatCode="0000"/>
    <numFmt numFmtId="178" formatCode="0000000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8"/>
      <name val="Times New Roman"/>
      <family val="1"/>
    </font>
    <font>
      <b/>
      <sz val="28"/>
      <color indexed="49"/>
      <name val="Times New Roman"/>
      <family val="1"/>
    </font>
    <font>
      <b/>
      <sz val="28"/>
      <color indexed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7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8" fillId="0" borderId="0" xfId="47" applyFont="1" applyAlignment="1">
      <alignment horizontal="center"/>
      <protection/>
    </xf>
    <xf numFmtId="0" fontId="9" fillId="0" borderId="0" xfId="47" applyFont="1" applyAlignment="1">
      <alignment horizontal="center"/>
      <protection/>
    </xf>
    <xf numFmtId="0" fontId="5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171" fontId="3" fillId="33" borderId="12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Alignment="1">
      <alignment/>
    </xf>
    <xf numFmtId="171" fontId="0" fillId="0" borderId="0" xfId="0" applyNumberFormat="1" applyFont="1" applyAlignment="1">
      <alignment/>
    </xf>
    <xf numFmtId="0" fontId="10" fillId="0" borderId="13" xfId="0" applyFont="1" applyBorder="1" applyAlignment="1">
      <alignment horizontal="left"/>
    </xf>
    <xf numFmtId="171" fontId="10" fillId="0" borderId="14" xfId="0" applyNumberFormat="1" applyFont="1" applyBorder="1" applyAlignment="1">
      <alignment horizontal="right"/>
    </xf>
    <xf numFmtId="0" fontId="11" fillId="35" borderId="15" xfId="0" applyFont="1" applyFill="1" applyBorder="1" applyAlignment="1">
      <alignment horizontal="left"/>
    </xf>
    <xf numFmtId="171" fontId="11" fillId="35" borderId="16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71" fontId="10" fillId="0" borderId="16" xfId="0" applyNumberFormat="1" applyFont="1" applyFill="1" applyBorder="1" applyAlignment="1">
      <alignment horizontal="right"/>
    </xf>
    <xf numFmtId="0" fontId="10" fillId="34" borderId="15" xfId="0" applyFont="1" applyFill="1" applyBorder="1" applyAlignment="1">
      <alignment horizontal="left"/>
    </xf>
    <xf numFmtId="171" fontId="10" fillId="34" borderId="16" xfId="0" applyNumberFormat="1" applyFont="1" applyFill="1" applyBorder="1" applyAlignment="1">
      <alignment horizontal="right"/>
    </xf>
    <xf numFmtId="0" fontId="10" fillId="0" borderId="13" xfId="0" applyFont="1" applyBorder="1" applyAlignment="1">
      <alignment horizontal="left" wrapText="1"/>
    </xf>
    <xf numFmtId="4" fontId="11" fillId="35" borderId="14" xfId="0" applyNumberFormat="1" applyFont="1" applyFill="1" applyBorder="1" applyAlignment="1">
      <alignment horizontal="right"/>
    </xf>
    <xf numFmtId="171" fontId="10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1" fontId="3" fillId="0" borderId="21" xfId="0" applyNumberFormat="1" applyFont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25" xfId="0" applyFont="1" applyFill="1" applyBorder="1" applyAlignment="1">
      <alignment horizontal="left"/>
    </xf>
    <xf numFmtId="4" fontId="10" fillId="0" borderId="14" xfId="0" applyNumberFormat="1" applyFont="1" applyFill="1" applyBorder="1" applyAlignment="1">
      <alignment horizontal="right"/>
    </xf>
    <xf numFmtId="49" fontId="10" fillId="0" borderId="22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0" fontId="5" fillId="36" borderId="15" xfId="0" applyFont="1" applyFill="1" applyBorder="1" applyAlignment="1">
      <alignment horizontal="left"/>
    </xf>
    <xf numFmtId="0" fontId="5" fillId="36" borderId="17" xfId="0" applyFont="1" applyFill="1" applyBorder="1" applyAlignment="1">
      <alignment horizontal="center"/>
    </xf>
    <xf numFmtId="49" fontId="5" fillId="36" borderId="17" xfId="0" applyNumberFormat="1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171" fontId="5" fillId="36" borderId="16" xfId="0" applyNumberFormat="1" applyFont="1" applyFill="1" applyBorder="1" applyAlignment="1">
      <alignment horizontal="right"/>
    </xf>
    <xf numFmtId="0" fontId="12" fillId="0" borderId="26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ÚVODNÍ STRANA+zbývající 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zoomScalePageLayoutView="0" workbookViewId="0" topLeftCell="A4">
      <selection activeCell="A17" sqref="A17"/>
    </sheetView>
  </sheetViews>
  <sheetFormatPr defaultColWidth="9.140625" defaultRowHeight="12.75"/>
  <cols>
    <col min="1" max="1" width="128.140625" style="3" customWidth="1"/>
    <col min="2" max="16384" width="9.140625" style="3" customWidth="1"/>
  </cols>
  <sheetData>
    <row r="7" ht="34.5">
      <c r="A7" s="2" t="s">
        <v>3</v>
      </c>
    </row>
    <row r="8" ht="34.5">
      <c r="A8" s="4"/>
    </row>
    <row r="9" ht="34.5">
      <c r="A9" s="5" t="s">
        <v>4</v>
      </c>
    </row>
    <row r="10" ht="34.5">
      <c r="A10" s="5"/>
    </row>
    <row r="11" ht="34.5">
      <c r="A11" s="5" t="s">
        <v>6</v>
      </c>
    </row>
    <row r="12" ht="34.5">
      <c r="A12" s="5"/>
    </row>
    <row r="13" ht="34.5">
      <c r="A13" s="5"/>
    </row>
    <row r="14" ht="34.5">
      <c r="A14" s="2" t="s">
        <v>5</v>
      </c>
    </row>
    <row r="15" ht="34.5">
      <c r="A15" s="2"/>
    </row>
    <row r="16" ht="34.5">
      <c r="A16" s="2" t="s">
        <v>63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I90"/>
  <sheetViews>
    <sheetView tabSelected="1" zoomScalePageLayoutView="0" workbookViewId="0" topLeftCell="B1">
      <pane ySplit="2" topLeftCell="A73" activePane="bottomLeft" state="frozen"/>
      <selection pane="topLeft" activeCell="A1" sqref="A1"/>
      <selection pane="bottomLeft" activeCell="S100" sqref="S100"/>
    </sheetView>
  </sheetViews>
  <sheetFormatPr defaultColWidth="9.140625" defaultRowHeight="12.75"/>
  <cols>
    <col min="1" max="1" width="62.7109375" style="0" customWidth="1"/>
    <col min="2" max="2" width="7.7109375" style="1" customWidth="1"/>
    <col min="3" max="3" width="16.7109375" style="10" customWidth="1"/>
    <col min="4" max="5" width="7.7109375" style="1" customWidth="1"/>
    <col min="6" max="6" width="11.7109375" style="1" customWidth="1"/>
    <col min="7" max="7" width="6.7109375" style="1" customWidth="1"/>
    <col min="8" max="8" width="7.7109375" style="1" customWidth="1"/>
    <col min="9" max="9" width="13.7109375" style="13" customWidth="1"/>
  </cols>
  <sheetData>
    <row r="1" spans="1:9" ht="39" customHeight="1" thickBot="1">
      <c r="A1" s="54" t="s">
        <v>82</v>
      </c>
      <c r="B1" s="54"/>
      <c r="C1" s="54"/>
      <c r="D1" s="54"/>
      <c r="E1" s="54"/>
      <c r="F1" s="54"/>
      <c r="G1" s="54"/>
      <c r="H1" s="54"/>
      <c r="I1" s="54"/>
    </row>
    <row r="2" spans="1:9" ht="21" customHeight="1" thickBot="1">
      <c r="A2" s="6" t="s">
        <v>110</v>
      </c>
      <c r="B2" s="7"/>
      <c r="C2" s="9"/>
      <c r="D2" s="7"/>
      <c r="E2" s="7"/>
      <c r="F2" s="7"/>
      <c r="G2" s="7"/>
      <c r="H2" s="7"/>
      <c r="I2" s="8"/>
    </row>
    <row r="3" spans="1:9" ht="21.75" customHeight="1" thickBot="1">
      <c r="A3" s="30" t="s">
        <v>111</v>
      </c>
      <c r="B3" s="31" t="s">
        <v>112</v>
      </c>
      <c r="C3" s="32" t="s">
        <v>113</v>
      </c>
      <c r="D3" s="32" t="s">
        <v>114</v>
      </c>
      <c r="E3" s="32" t="s">
        <v>115</v>
      </c>
      <c r="F3" s="32" t="s">
        <v>2</v>
      </c>
      <c r="G3" s="32" t="s">
        <v>0</v>
      </c>
      <c r="H3" s="32" t="s">
        <v>1</v>
      </c>
      <c r="I3" s="33" t="s">
        <v>116</v>
      </c>
    </row>
    <row r="4" spans="1:9" ht="15" customHeight="1">
      <c r="A4" s="14" t="s">
        <v>12</v>
      </c>
      <c r="B4" s="22" t="s">
        <v>10</v>
      </c>
      <c r="C4" s="20" t="s">
        <v>11</v>
      </c>
      <c r="D4" s="22" t="s">
        <v>13</v>
      </c>
      <c r="E4" s="22">
        <v>5169</v>
      </c>
      <c r="F4" s="22" t="s">
        <v>9</v>
      </c>
      <c r="G4" s="23" t="s">
        <v>7</v>
      </c>
      <c r="H4" s="20" t="s">
        <v>57</v>
      </c>
      <c r="I4" s="29">
        <v>20000</v>
      </c>
    </row>
    <row r="5" spans="1:9" ht="15" customHeight="1">
      <c r="A5" s="14" t="s">
        <v>15</v>
      </c>
      <c r="B5" s="22" t="s">
        <v>10</v>
      </c>
      <c r="C5" s="20" t="s">
        <v>11</v>
      </c>
      <c r="D5" s="22" t="s">
        <v>13</v>
      </c>
      <c r="E5" s="22" t="s">
        <v>14</v>
      </c>
      <c r="F5" s="22" t="s">
        <v>9</v>
      </c>
      <c r="G5" s="23" t="s">
        <v>7</v>
      </c>
      <c r="H5" s="20" t="s">
        <v>57</v>
      </c>
      <c r="I5" s="15">
        <v>70000</v>
      </c>
    </row>
    <row r="6" spans="1:9" ht="15" customHeight="1">
      <c r="A6" s="16" t="s">
        <v>68</v>
      </c>
      <c r="B6" s="34"/>
      <c r="C6" s="35"/>
      <c r="D6" s="34"/>
      <c r="E6" s="34"/>
      <c r="F6" s="34"/>
      <c r="G6" s="36"/>
      <c r="H6" s="35"/>
      <c r="I6" s="17">
        <f>SUM(I4:I5)</f>
        <v>90000</v>
      </c>
    </row>
    <row r="7" spans="1:9" ht="15" customHeight="1">
      <c r="A7" s="14" t="s">
        <v>18</v>
      </c>
      <c r="B7" s="22" t="s">
        <v>10</v>
      </c>
      <c r="C7" s="20" t="s">
        <v>11</v>
      </c>
      <c r="D7" s="22" t="s">
        <v>16</v>
      </c>
      <c r="E7" s="22" t="s">
        <v>17</v>
      </c>
      <c r="F7" s="22" t="s">
        <v>9</v>
      </c>
      <c r="G7" s="23" t="s">
        <v>7</v>
      </c>
      <c r="H7" s="20" t="s">
        <v>57</v>
      </c>
      <c r="I7" s="15">
        <v>24000</v>
      </c>
    </row>
    <row r="8" spans="1:9" ht="15" customHeight="1">
      <c r="A8" s="16" t="s">
        <v>84</v>
      </c>
      <c r="B8" s="34"/>
      <c r="C8" s="35"/>
      <c r="D8" s="34"/>
      <c r="E8" s="34"/>
      <c r="F8" s="34"/>
      <c r="G8" s="36"/>
      <c r="H8" s="35"/>
      <c r="I8" s="17">
        <f>SUM(I7)</f>
        <v>24000</v>
      </c>
    </row>
    <row r="9" spans="1:9" ht="15" customHeight="1">
      <c r="A9" s="14" t="s">
        <v>69</v>
      </c>
      <c r="B9" s="22" t="s">
        <v>10</v>
      </c>
      <c r="C9" s="20" t="s">
        <v>11</v>
      </c>
      <c r="D9" s="22" t="s">
        <v>19</v>
      </c>
      <c r="E9" s="22">
        <v>5194</v>
      </c>
      <c r="F9" s="22" t="s">
        <v>9</v>
      </c>
      <c r="G9" s="23" t="s">
        <v>7</v>
      </c>
      <c r="H9" s="20" t="s">
        <v>57</v>
      </c>
      <c r="I9" s="15">
        <v>20000</v>
      </c>
    </row>
    <row r="10" spans="1:9" ht="15" customHeight="1">
      <c r="A10" s="14" t="s">
        <v>18</v>
      </c>
      <c r="B10" s="22" t="s">
        <v>10</v>
      </c>
      <c r="C10" s="20" t="s">
        <v>11</v>
      </c>
      <c r="D10" s="22" t="s">
        <v>19</v>
      </c>
      <c r="E10" s="22">
        <v>5222</v>
      </c>
      <c r="F10" s="22" t="s">
        <v>9</v>
      </c>
      <c r="G10" s="23" t="s">
        <v>7</v>
      </c>
      <c r="H10" s="20" t="s">
        <v>57</v>
      </c>
      <c r="I10" s="15">
        <v>25000</v>
      </c>
    </row>
    <row r="11" spans="1:9" ht="15" customHeight="1">
      <c r="A11" s="16" t="s">
        <v>83</v>
      </c>
      <c r="B11" s="34"/>
      <c r="C11" s="35"/>
      <c r="D11" s="34"/>
      <c r="E11" s="34"/>
      <c r="F11" s="34"/>
      <c r="G11" s="36"/>
      <c r="H11" s="35"/>
      <c r="I11" s="17">
        <f>SUM(I9:I10)</f>
        <v>45000</v>
      </c>
    </row>
    <row r="12" spans="1:9" ht="15" customHeight="1">
      <c r="A12" s="18" t="s">
        <v>105</v>
      </c>
      <c r="B12" s="19" t="s">
        <v>10</v>
      </c>
      <c r="C12" s="20" t="s">
        <v>11</v>
      </c>
      <c r="D12" s="21">
        <v>3330</v>
      </c>
      <c r="E12" s="21">
        <v>5223</v>
      </c>
      <c r="F12" s="22" t="s">
        <v>9</v>
      </c>
      <c r="G12" s="23" t="s">
        <v>7</v>
      </c>
      <c r="H12" s="20" t="s">
        <v>57</v>
      </c>
      <c r="I12" s="24">
        <v>80000</v>
      </c>
    </row>
    <row r="13" spans="1:9" ht="15" customHeight="1">
      <c r="A13" s="16" t="s">
        <v>106</v>
      </c>
      <c r="B13" s="34"/>
      <c r="C13" s="35"/>
      <c r="D13" s="34"/>
      <c r="E13" s="34"/>
      <c r="F13" s="34"/>
      <c r="G13" s="36"/>
      <c r="H13" s="35"/>
      <c r="I13" s="17">
        <f>SUM(I12)</f>
        <v>80000</v>
      </c>
    </row>
    <row r="14" spans="1:9" s="11" customFormat="1" ht="15" customHeight="1">
      <c r="A14" s="18" t="s">
        <v>22</v>
      </c>
      <c r="B14" s="19" t="s">
        <v>10</v>
      </c>
      <c r="C14" s="20" t="s">
        <v>11</v>
      </c>
      <c r="D14" s="21">
        <v>3349</v>
      </c>
      <c r="E14" s="21">
        <v>5139</v>
      </c>
      <c r="F14" s="22" t="s">
        <v>9</v>
      </c>
      <c r="G14" s="23" t="s">
        <v>7</v>
      </c>
      <c r="H14" s="20" t="s">
        <v>57</v>
      </c>
      <c r="I14" s="24">
        <v>35000</v>
      </c>
    </row>
    <row r="15" spans="1:9" ht="15" customHeight="1">
      <c r="A15" s="16" t="s">
        <v>70</v>
      </c>
      <c r="B15" s="34"/>
      <c r="C15" s="35"/>
      <c r="D15" s="34"/>
      <c r="E15" s="34"/>
      <c r="F15" s="34"/>
      <c r="G15" s="36"/>
      <c r="H15" s="35"/>
      <c r="I15" s="17">
        <f>SUM(I14)</f>
        <v>35000</v>
      </c>
    </row>
    <row r="16" spans="1:9" s="12" customFormat="1" ht="15" customHeight="1">
      <c r="A16" s="25" t="s">
        <v>74</v>
      </c>
      <c r="B16" s="22" t="s">
        <v>10</v>
      </c>
      <c r="C16" s="20" t="s">
        <v>11</v>
      </c>
      <c r="D16" s="22" t="s">
        <v>49</v>
      </c>
      <c r="E16" s="22">
        <v>5041</v>
      </c>
      <c r="F16" s="22" t="s">
        <v>9</v>
      </c>
      <c r="G16" s="23" t="s">
        <v>7</v>
      </c>
      <c r="H16" s="20" t="s">
        <v>57</v>
      </c>
      <c r="I16" s="26">
        <v>3000</v>
      </c>
    </row>
    <row r="17" spans="1:9" s="12" customFormat="1" ht="15" customHeight="1">
      <c r="A17" s="25" t="s">
        <v>34</v>
      </c>
      <c r="B17" s="22" t="s">
        <v>10</v>
      </c>
      <c r="C17" s="20" t="s">
        <v>11</v>
      </c>
      <c r="D17" s="22" t="s">
        <v>49</v>
      </c>
      <c r="E17" s="22">
        <v>5137</v>
      </c>
      <c r="F17" s="22" t="s">
        <v>9</v>
      </c>
      <c r="G17" s="23" t="s">
        <v>7</v>
      </c>
      <c r="H17" s="20" t="s">
        <v>57</v>
      </c>
      <c r="I17" s="26">
        <v>10000</v>
      </c>
    </row>
    <row r="18" spans="1:9" ht="15" customHeight="1">
      <c r="A18" s="14" t="s">
        <v>80</v>
      </c>
      <c r="B18" s="22" t="s">
        <v>10</v>
      </c>
      <c r="C18" s="20" t="s">
        <v>11</v>
      </c>
      <c r="D18" s="22" t="s">
        <v>49</v>
      </c>
      <c r="E18" s="22" t="s">
        <v>21</v>
      </c>
      <c r="F18" s="22" t="s">
        <v>9</v>
      </c>
      <c r="G18" s="23" t="s">
        <v>7</v>
      </c>
      <c r="H18" s="20" t="s">
        <v>57</v>
      </c>
      <c r="I18" s="15">
        <v>40000</v>
      </c>
    </row>
    <row r="19" spans="1:9" ht="15" customHeight="1">
      <c r="A19" s="14" t="s">
        <v>72</v>
      </c>
      <c r="B19" s="22" t="s">
        <v>10</v>
      </c>
      <c r="C19" s="20" t="s">
        <v>11</v>
      </c>
      <c r="D19" s="22" t="s">
        <v>49</v>
      </c>
      <c r="E19" s="22">
        <v>5154</v>
      </c>
      <c r="F19" s="22" t="s">
        <v>9</v>
      </c>
      <c r="G19" s="23" t="s">
        <v>7</v>
      </c>
      <c r="H19" s="20" t="s">
        <v>57</v>
      </c>
      <c r="I19" s="15">
        <v>40000</v>
      </c>
    </row>
    <row r="20" spans="1:9" ht="15" customHeight="1">
      <c r="A20" s="14" t="s">
        <v>51</v>
      </c>
      <c r="B20" s="22" t="s">
        <v>10</v>
      </c>
      <c r="C20" s="20" t="s">
        <v>11</v>
      </c>
      <c r="D20" s="22" t="s">
        <v>49</v>
      </c>
      <c r="E20" s="22" t="s">
        <v>50</v>
      </c>
      <c r="F20" s="22" t="s">
        <v>9</v>
      </c>
      <c r="G20" s="23" t="s">
        <v>7</v>
      </c>
      <c r="H20" s="20" t="s">
        <v>57</v>
      </c>
      <c r="I20" s="15">
        <v>5000</v>
      </c>
    </row>
    <row r="21" spans="1:9" ht="15" customHeight="1">
      <c r="A21" s="14" t="s">
        <v>73</v>
      </c>
      <c r="B21" s="22" t="s">
        <v>10</v>
      </c>
      <c r="C21" s="20" t="s">
        <v>11</v>
      </c>
      <c r="D21" s="22" t="s">
        <v>49</v>
      </c>
      <c r="E21" s="22" t="s">
        <v>8</v>
      </c>
      <c r="F21" s="22" t="s">
        <v>9</v>
      </c>
      <c r="G21" s="23" t="s">
        <v>7</v>
      </c>
      <c r="H21" s="20" t="s">
        <v>57</v>
      </c>
      <c r="I21" s="15">
        <v>80000</v>
      </c>
    </row>
    <row r="22" spans="1:9" ht="15" customHeight="1">
      <c r="A22" s="14" t="s">
        <v>85</v>
      </c>
      <c r="B22" s="22" t="s">
        <v>10</v>
      </c>
      <c r="C22" s="20" t="s">
        <v>11</v>
      </c>
      <c r="D22" s="22" t="s">
        <v>49</v>
      </c>
      <c r="E22" s="22" t="s">
        <v>24</v>
      </c>
      <c r="F22" s="22" t="s">
        <v>9</v>
      </c>
      <c r="G22" s="23" t="s">
        <v>7</v>
      </c>
      <c r="H22" s="20" t="s">
        <v>57</v>
      </c>
      <c r="I22" s="15">
        <v>50000</v>
      </c>
    </row>
    <row r="23" spans="1:9" ht="15" customHeight="1">
      <c r="A23" s="14" t="s">
        <v>101</v>
      </c>
      <c r="B23" s="22" t="s">
        <v>10</v>
      </c>
      <c r="C23" s="20" t="s">
        <v>11</v>
      </c>
      <c r="D23" s="22" t="s">
        <v>49</v>
      </c>
      <c r="E23" s="22" t="s">
        <v>48</v>
      </c>
      <c r="F23" s="22" t="s">
        <v>9</v>
      </c>
      <c r="G23" s="23" t="s">
        <v>7</v>
      </c>
      <c r="H23" s="20" t="s">
        <v>57</v>
      </c>
      <c r="I23" s="15">
        <f>50000+10000+10000+30000</f>
        <v>100000</v>
      </c>
    </row>
    <row r="24" spans="1:9" ht="15" customHeight="1">
      <c r="A24" s="16" t="s">
        <v>71</v>
      </c>
      <c r="B24" s="34"/>
      <c r="C24" s="35"/>
      <c r="D24" s="34"/>
      <c r="E24" s="34"/>
      <c r="F24" s="34"/>
      <c r="G24" s="36"/>
      <c r="H24" s="35"/>
      <c r="I24" s="17">
        <f>SUM(I16:I23)</f>
        <v>328000</v>
      </c>
    </row>
    <row r="25" spans="1:9" ht="15" customHeight="1">
      <c r="A25" s="27" t="s">
        <v>86</v>
      </c>
      <c r="B25" s="22" t="s">
        <v>10</v>
      </c>
      <c r="C25" s="20" t="s">
        <v>11</v>
      </c>
      <c r="D25" s="22" t="s">
        <v>47</v>
      </c>
      <c r="E25" s="22" t="s">
        <v>17</v>
      </c>
      <c r="F25" s="22" t="s">
        <v>9</v>
      </c>
      <c r="G25" s="23" t="s">
        <v>7</v>
      </c>
      <c r="H25" s="20" t="s">
        <v>57</v>
      </c>
      <c r="I25" s="15">
        <f>120000+52000+17000+30000+20000</f>
        <v>239000</v>
      </c>
    </row>
    <row r="26" spans="1:9" ht="15" customHeight="1">
      <c r="A26" s="16" t="s">
        <v>81</v>
      </c>
      <c r="B26" s="34"/>
      <c r="C26" s="35"/>
      <c r="D26" s="34"/>
      <c r="E26" s="34"/>
      <c r="F26" s="34"/>
      <c r="G26" s="36"/>
      <c r="H26" s="35"/>
      <c r="I26" s="17">
        <f>SUM(I25:I25)</f>
        <v>239000</v>
      </c>
    </row>
    <row r="27" spans="1:9" ht="15" customHeight="1">
      <c r="A27" s="14" t="s">
        <v>22</v>
      </c>
      <c r="B27" s="22" t="s">
        <v>10</v>
      </c>
      <c r="C27" s="20" t="s">
        <v>11</v>
      </c>
      <c r="D27" s="22" t="s">
        <v>20</v>
      </c>
      <c r="E27" s="22" t="s">
        <v>21</v>
      </c>
      <c r="F27" s="22" t="s">
        <v>9</v>
      </c>
      <c r="G27" s="23" t="s">
        <v>7</v>
      </c>
      <c r="H27" s="20" t="s">
        <v>57</v>
      </c>
      <c r="I27" s="15">
        <v>3000</v>
      </c>
    </row>
    <row r="28" spans="1:9" ht="15" customHeight="1">
      <c r="A28" s="14" t="s">
        <v>88</v>
      </c>
      <c r="B28" s="22" t="s">
        <v>10</v>
      </c>
      <c r="C28" s="20" t="s">
        <v>11</v>
      </c>
      <c r="D28" s="22" t="s">
        <v>20</v>
      </c>
      <c r="E28" s="22" t="s">
        <v>23</v>
      </c>
      <c r="F28" s="22" t="s">
        <v>9</v>
      </c>
      <c r="G28" s="23" t="s">
        <v>7</v>
      </c>
      <c r="H28" s="20" t="s">
        <v>57</v>
      </c>
      <c r="I28" s="15">
        <v>3000</v>
      </c>
    </row>
    <row r="29" spans="1:9" ht="15" customHeight="1">
      <c r="A29" s="14" t="s">
        <v>87</v>
      </c>
      <c r="B29" s="22" t="s">
        <v>10</v>
      </c>
      <c r="C29" s="20" t="s">
        <v>11</v>
      </c>
      <c r="D29" s="22" t="s">
        <v>20</v>
      </c>
      <c r="E29" s="22" t="s">
        <v>8</v>
      </c>
      <c r="F29" s="22" t="s">
        <v>9</v>
      </c>
      <c r="G29" s="23" t="s">
        <v>7</v>
      </c>
      <c r="H29" s="20" t="s">
        <v>57</v>
      </c>
      <c r="I29" s="15">
        <v>5000</v>
      </c>
    </row>
    <row r="30" spans="1:9" ht="42.75" customHeight="1">
      <c r="A30" s="27" t="s">
        <v>107</v>
      </c>
      <c r="B30" s="22" t="s">
        <v>10</v>
      </c>
      <c r="C30" s="20" t="s">
        <v>11</v>
      </c>
      <c r="D30" s="22" t="s">
        <v>20</v>
      </c>
      <c r="E30" s="22" t="s">
        <v>17</v>
      </c>
      <c r="F30" s="22" t="s">
        <v>9</v>
      </c>
      <c r="G30" s="23" t="s">
        <v>7</v>
      </c>
      <c r="H30" s="20" t="s">
        <v>57</v>
      </c>
      <c r="I30" s="15">
        <f>15000+27000+2000+5000+6000+10000+5000+36000+8000</f>
        <v>114000</v>
      </c>
    </row>
    <row r="31" spans="1:9" ht="15" customHeight="1">
      <c r="A31" s="16" t="s">
        <v>75</v>
      </c>
      <c r="B31" s="34"/>
      <c r="C31" s="35"/>
      <c r="D31" s="34"/>
      <c r="E31" s="34"/>
      <c r="F31" s="34"/>
      <c r="G31" s="36"/>
      <c r="H31" s="35"/>
      <c r="I31" s="17">
        <f>SUM(I27:I30)</f>
        <v>125000</v>
      </c>
    </row>
    <row r="32" spans="1:9" s="12" customFormat="1" ht="15" customHeight="1">
      <c r="A32" s="25" t="s">
        <v>12</v>
      </c>
      <c r="B32" s="22" t="s">
        <v>10</v>
      </c>
      <c r="C32" s="20" t="s">
        <v>11</v>
      </c>
      <c r="D32" s="22">
        <v>3722</v>
      </c>
      <c r="E32" s="22">
        <v>5169</v>
      </c>
      <c r="F32" s="22" t="s">
        <v>9</v>
      </c>
      <c r="G32" s="23" t="s">
        <v>7</v>
      </c>
      <c r="H32" s="20" t="s">
        <v>57</v>
      </c>
      <c r="I32" s="26">
        <v>5000</v>
      </c>
    </row>
    <row r="33" spans="1:9" s="12" customFormat="1" ht="15" customHeight="1">
      <c r="A33" s="25" t="s">
        <v>76</v>
      </c>
      <c r="B33" s="22" t="s">
        <v>10</v>
      </c>
      <c r="C33" s="20" t="s">
        <v>11</v>
      </c>
      <c r="D33" s="22">
        <v>3722</v>
      </c>
      <c r="E33" s="22">
        <v>5365</v>
      </c>
      <c r="F33" s="22" t="s">
        <v>9</v>
      </c>
      <c r="G33" s="23" t="s">
        <v>7</v>
      </c>
      <c r="H33" s="20" t="s">
        <v>57</v>
      </c>
      <c r="I33" s="26">
        <v>3000</v>
      </c>
    </row>
    <row r="34" spans="1:9" ht="15" customHeight="1">
      <c r="A34" s="16" t="s">
        <v>77</v>
      </c>
      <c r="B34" s="34"/>
      <c r="C34" s="35"/>
      <c r="D34" s="34"/>
      <c r="E34" s="34"/>
      <c r="F34" s="34"/>
      <c r="G34" s="36"/>
      <c r="H34" s="35"/>
      <c r="I34" s="17">
        <f>SUM(I32:I33)</f>
        <v>8000</v>
      </c>
    </row>
    <row r="35" spans="1:9" s="12" customFormat="1" ht="15" customHeight="1">
      <c r="A35" s="25" t="s">
        <v>12</v>
      </c>
      <c r="B35" s="22" t="s">
        <v>10</v>
      </c>
      <c r="C35" s="20" t="s">
        <v>11</v>
      </c>
      <c r="D35" s="22">
        <v>3729</v>
      </c>
      <c r="E35" s="22">
        <v>5169</v>
      </c>
      <c r="F35" s="22" t="s">
        <v>9</v>
      </c>
      <c r="G35" s="23" t="s">
        <v>7</v>
      </c>
      <c r="H35" s="20" t="s">
        <v>57</v>
      </c>
      <c r="I35" s="26">
        <v>18000</v>
      </c>
    </row>
    <row r="36" spans="1:9" ht="15" customHeight="1">
      <c r="A36" s="16" t="s">
        <v>78</v>
      </c>
      <c r="B36" s="34"/>
      <c r="C36" s="35"/>
      <c r="D36" s="34"/>
      <c r="E36" s="34"/>
      <c r="F36" s="34"/>
      <c r="G36" s="36"/>
      <c r="H36" s="35"/>
      <c r="I36" s="17">
        <f>SUM(I35)</f>
        <v>18000</v>
      </c>
    </row>
    <row r="37" spans="1:9" ht="15" customHeight="1">
      <c r="A37" s="14" t="s">
        <v>91</v>
      </c>
      <c r="B37" s="22" t="s">
        <v>10</v>
      </c>
      <c r="C37" s="20" t="s">
        <v>11</v>
      </c>
      <c r="D37" s="22" t="s">
        <v>56</v>
      </c>
      <c r="E37" s="22">
        <v>5137</v>
      </c>
      <c r="F37" s="22" t="s">
        <v>9</v>
      </c>
      <c r="G37" s="23" t="s">
        <v>7</v>
      </c>
      <c r="H37" s="20" t="s">
        <v>57</v>
      </c>
      <c r="I37" s="15">
        <v>20000</v>
      </c>
    </row>
    <row r="38" spans="1:9" ht="15" customHeight="1">
      <c r="A38" s="14" t="s">
        <v>90</v>
      </c>
      <c r="B38" s="22" t="s">
        <v>10</v>
      </c>
      <c r="C38" s="20" t="s">
        <v>11</v>
      </c>
      <c r="D38" s="22" t="s">
        <v>56</v>
      </c>
      <c r="E38" s="22" t="s">
        <v>21</v>
      </c>
      <c r="F38" s="22" t="s">
        <v>9</v>
      </c>
      <c r="G38" s="23" t="s">
        <v>7</v>
      </c>
      <c r="H38" s="20" t="s">
        <v>57</v>
      </c>
      <c r="I38" s="15">
        <f>20000+8000+10000+10000</f>
        <v>48000</v>
      </c>
    </row>
    <row r="39" spans="1:9" ht="15" customHeight="1">
      <c r="A39" s="14" t="s">
        <v>51</v>
      </c>
      <c r="B39" s="22" t="s">
        <v>10</v>
      </c>
      <c r="C39" s="20" t="s">
        <v>11</v>
      </c>
      <c r="D39" s="22" t="s">
        <v>56</v>
      </c>
      <c r="E39" s="22" t="s">
        <v>50</v>
      </c>
      <c r="F39" s="22" t="s">
        <v>9</v>
      </c>
      <c r="G39" s="23" t="s">
        <v>7</v>
      </c>
      <c r="H39" s="20" t="s">
        <v>57</v>
      </c>
      <c r="I39" s="15">
        <v>25000</v>
      </c>
    </row>
    <row r="40" spans="1:9" ht="15" customHeight="1">
      <c r="A40" s="14" t="s">
        <v>66</v>
      </c>
      <c r="B40" s="22" t="s">
        <v>10</v>
      </c>
      <c r="C40" s="20" t="s">
        <v>11</v>
      </c>
      <c r="D40" s="22" t="s">
        <v>56</v>
      </c>
      <c r="E40" s="22">
        <v>5163</v>
      </c>
      <c r="F40" s="22" t="s">
        <v>9</v>
      </c>
      <c r="G40" s="23" t="s">
        <v>7</v>
      </c>
      <c r="H40" s="20" t="s">
        <v>57</v>
      </c>
      <c r="I40" s="15">
        <v>1350</v>
      </c>
    </row>
    <row r="41" spans="1:9" ht="15" customHeight="1">
      <c r="A41" s="14" t="s">
        <v>67</v>
      </c>
      <c r="B41" s="22" t="s">
        <v>10</v>
      </c>
      <c r="C41" s="20" t="s">
        <v>11</v>
      </c>
      <c r="D41" s="22" t="s">
        <v>56</v>
      </c>
      <c r="E41" s="22" t="s">
        <v>23</v>
      </c>
      <c r="F41" s="22" t="s">
        <v>9</v>
      </c>
      <c r="G41" s="23" t="s">
        <v>7</v>
      </c>
      <c r="H41" s="20" t="s">
        <v>57</v>
      </c>
      <c r="I41" s="15">
        <v>3050</v>
      </c>
    </row>
    <row r="42" spans="1:9" ht="15" customHeight="1">
      <c r="A42" s="14" t="s">
        <v>12</v>
      </c>
      <c r="B42" s="22" t="s">
        <v>10</v>
      </c>
      <c r="C42" s="20" t="s">
        <v>11</v>
      </c>
      <c r="D42" s="22" t="s">
        <v>56</v>
      </c>
      <c r="E42" s="22" t="s">
        <v>8</v>
      </c>
      <c r="F42" s="22" t="s">
        <v>9</v>
      </c>
      <c r="G42" s="23" t="s">
        <v>7</v>
      </c>
      <c r="H42" s="20" t="s">
        <v>57</v>
      </c>
      <c r="I42" s="15">
        <v>20000</v>
      </c>
    </row>
    <row r="43" spans="1:9" ht="15" customHeight="1">
      <c r="A43" s="14" t="s">
        <v>92</v>
      </c>
      <c r="B43" s="22" t="s">
        <v>10</v>
      </c>
      <c r="C43" s="20" t="s">
        <v>11</v>
      </c>
      <c r="D43" s="22" t="s">
        <v>56</v>
      </c>
      <c r="E43" s="22" t="s">
        <v>14</v>
      </c>
      <c r="F43" s="22" t="s">
        <v>9</v>
      </c>
      <c r="G43" s="23" t="s">
        <v>7</v>
      </c>
      <c r="H43" s="20" t="s">
        <v>57</v>
      </c>
      <c r="I43" s="15">
        <f>40000+20000</f>
        <v>60000</v>
      </c>
    </row>
    <row r="44" spans="1:9" ht="15" customHeight="1">
      <c r="A44" s="16" t="s">
        <v>89</v>
      </c>
      <c r="B44" s="34"/>
      <c r="C44" s="35"/>
      <c r="D44" s="34"/>
      <c r="E44" s="34"/>
      <c r="F44" s="34"/>
      <c r="G44" s="36"/>
      <c r="H44" s="35"/>
      <c r="I44" s="17">
        <f>SUM(I37:I43)</f>
        <v>177400</v>
      </c>
    </row>
    <row r="45" spans="1:9" ht="15" customHeight="1">
      <c r="A45" s="14" t="s">
        <v>18</v>
      </c>
      <c r="B45" s="22" t="s">
        <v>10</v>
      </c>
      <c r="C45" s="20" t="s">
        <v>11</v>
      </c>
      <c r="D45" s="22" t="s">
        <v>52</v>
      </c>
      <c r="E45" s="22" t="s">
        <v>17</v>
      </c>
      <c r="F45" s="22" t="s">
        <v>9</v>
      </c>
      <c r="G45" s="23" t="s">
        <v>7</v>
      </c>
      <c r="H45" s="20" t="s">
        <v>57</v>
      </c>
      <c r="I45" s="15">
        <v>137000</v>
      </c>
    </row>
    <row r="46" spans="1:9" ht="15" customHeight="1">
      <c r="A46" s="16" t="s">
        <v>79</v>
      </c>
      <c r="B46" s="34"/>
      <c r="C46" s="35"/>
      <c r="D46" s="34"/>
      <c r="E46" s="34"/>
      <c r="F46" s="34"/>
      <c r="G46" s="36"/>
      <c r="H46" s="35"/>
      <c r="I46" s="17">
        <f>SUM(I45)</f>
        <v>137000</v>
      </c>
    </row>
    <row r="47" spans="1:9" ht="15" customHeight="1">
      <c r="A47" s="14" t="s">
        <v>28</v>
      </c>
      <c r="B47" s="22" t="s">
        <v>10</v>
      </c>
      <c r="C47" s="20" t="s">
        <v>11</v>
      </c>
      <c r="D47" s="22" t="s">
        <v>26</v>
      </c>
      <c r="E47" s="22" t="s">
        <v>27</v>
      </c>
      <c r="F47" s="22" t="s">
        <v>9</v>
      </c>
      <c r="G47" s="23" t="s">
        <v>7</v>
      </c>
      <c r="H47" s="20" t="s">
        <v>57</v>
      </c>
      <c r="I47" s="15">
        <f>(42000*12)+(25000*12)+(2900*12)+(1660*12)+(1660*12)+(1660*12)+(1700*12)</f>
        <v>918960</v>
      </c>
    </row>
    <row r="48" spans="1:9" ht="15" customHeight="1">
      <c r="A48" s="14" t="s">
        <v>64</v>
      </c>
      <c r="B48" s="22" t="s">
        <v>10</v>
      </c>
      <c r="C48" s="20" t="s">
        <v>11</v>
      </c>
      <c r="D48" s="22" t="s">
        <v>26</v>
      </c>
      <c r="E48" s="22">
        <v>5031</v>
      </c>
      <c r="F48" s="22" t="s">
        <v>9</v>
      </c>
      <c r="G48" s="23" t="s">
        <v>7</v>
      </c>
      <c r="H48" s="20" t="s">
        <v>57</v>
      </c>
      <c r="I48" s="15">
        <v>132000</v>
      </c>
    </row>
    <row r="49" spans="1:9" ht="15" customHeight="1">
      <c r="A49" s="14" t="s">
        <v>65</v>
      </c>
      <c r="B49" s="22" t="s">
        <v>10</v>
      </c>
      <c r="C49" s="20" t="s">
        <v>11</v>
      </c>
      <c r="D49" s="22" t="s">
        <v>26</v>
      </c>
      <c r="E49" s="22" t="s">
        <v>29</v>
      </c>
      <c r="F49" s="22" t="s">
        <v>9</v>
      </c>
      <c r="G49" s="23" t="s">
        <v>7</v>
      </c>
      <c r="H49" s="20" t="s">
        <v>57</v>
      </c>
      <c r="I49" s="15">
        <v>45000</v>
      </c>
    </row>
    <row r="50" spans="1:9" ht="15" customHeight="1">
      <c r="A50" s="16" t="s">
        <v>58</v>
      </c>
      <c r="B50" s="34"/>
      <c r="C50" s="35"/>
      <c r="D50" s="34"/>
      <c r="E50" s="34"/>
      <c r="F50" s="34"/>
      <c r="G50" s="36"/>
      <c r="H50" s="35"/>
      <c r="I50" s="17">
        <f>SUM(I47:I49)</f>
        <v>1095960</v>
      </c>
    </row>
    <row r="51" spans="1:9" ht="15" customHeight="1">
      <c r="A51" s="14" t="s">
        <v>93</v>
      </c>
      <c r="B51" s="22" t="s">
        <v>10</v>
      </c>
      <c r="C51" s="20" t="s">
        <v>11</v>
      </c>
      <c r="D51" s="22" t="s">
        <v>30</v>
      </c>
      <c r="E51" s="22" t="s">
        <v>31</v>
      </c>
      <c r="F51" s="22" t="s">
        <v>9</v>
      </c>
      <c r="G51" s="23" t="s">
        <v>7</v>
      </c>
      <c r="H51" s="20" t="s">
        <v>57</v>
      </c>
      <c r="I51" s="15">
        <f>(8500*12)+(2000*12)+50000</f>
        <v>176000</v>
      </c>
    </row>
    <row r="52" spans="1:9" ht="15" customHeight="1">
      <c r="A52" s="14" t="s">
        <v>64</v>
      </c>
      <c r="B52" s="22" t="s">
        <v>10</v>
      </c>
      <c r="C52" s="20" t="s">
        <v>11</v>
      </c>
      <c r="D52" s="22" t="s">
        <v>30</v>
      </c>
      <c r="E52" s="22" t="s">
        <v>32</v>
      </c>
      <c r="F52" s="22" t="s">
        <v>9</v>
      </c>
      <c r="G52" s="23" t="s">
        <v>7</v>
      </c>
      <c r="H52" s="20" t="s">
        <v>57</v>
      </c>
      <c r="I52" s="15">
        <v>10000</v>
      </c>
    </row>
    <row r="53" spans="1:9" ht="15" customHeight="1">
      <c r="A53" s="14" t="s">
        <v>65</v>
      </c>
      <c r="B53" s="22" t="s">
        <v>10</v>
      </c>
      <c r="C53" s="20" t="s">
        <v>11</v>
      </c>
      <c r="D53" s="22" t="s">
        <v>30</v>
      </c>
      <c r="E53" s="22" t="s">
        <v>29</v>
      </c>
      <c r="F53" s="22" t="s">
        <v>9</v>
      </c>
      <c r="G53" s="23" t="s">
        <v>7</v>
      </c>
      <c r="H53" s="20" t="s">
        <v>57</v>
      </c>
      <c r="I53" s="15">
        <v>6000</v>
      </c>
    </row>
    <row r="54" spans="1:9" ht="15" customHeight="1">
      <c r="A54" s="14" t="s">
        <v>103</v>
      </c>
      <c r="B54" s="22" t="s">
        <v>10</v>
      </c>
      <c r="C54" s="20" t="s">
        <v>11</v>
      </c>
      <c r="D54" s="22" t="s">
        <v>30</v>
      </c>
      <c r="E54" s="22" t="s">
        <v>33</v>
      </c>
      <c r="F54" s="22" t="s">
        <v>9</v>
      </c>
      <c r="G54" s="23" t="s">
        <v>7</v>
      </c>
      <c r="H54" s="20" t="s">
        <v>57</v>
      </c>
      <c r="I54" s="15">
        <f>25000+15000</f>
        <v>40000</v>
      </c>
    </row>
    <row r="55" spans="1:9" ht="27.75" customHeight="1">
      <c r="A55" s="27" t="s">
        <v>94</v>
      </c>
      <c r="B55" s="22" t="s">
        <v>10</v>
      </c>
      <c r="C55" s="20" t="s">
        <v>11</v>
      </c>
      <c r="D55" s="22" t="s">
        <v>30</v>
      </c>
      <c r="E55" s="22" t="s">
        <v>21</v>
      </c>
      <c r="F55" s="22" t="s">
        <v>9</v>
      </c>
      <c r="G55" s="23" t="s">
        <v>7</v>
      </c>
      <c r="H55" s="20" t="s">
        <v>57</v>
      </c>
      <c r="I55" s="15">
        <v>42000</v>
      </c>
    </row>
    <row r="56" spans="1:9" ht="15" customHeight="1">
      <c r="A56" s="14" t="s">
        <v>36</v>
      </c>
      <c r="B56" s="22" t="s">
        <v>10</v>
      </c>
      <c r="C56" s="20" t="s">
        <v>11</v>
      </c>
      <c r="D56" s="22" t="s">
        <v>30</v>
      </c>
      <c r="E56" s="22" t="s">
        <v>35</v>
      </c>
      <c r="F56" s="22" t="s">
        <v>9</v>
      </c>
      <c r="G56" s="23" t="s">
        <v>7</v>
      </c>
      <c r="H56" s="20" t="s">
        <v>57</v>
      </c>
      <c r="I56" s="15">
        <v>10000</v>
      </c>
    </row>
    <row r="57" spans="1:9" ht="15" customHeight="1">
      <c r="A57" s="14" t="s">
        <v>38</v>
      </c>
      <c r="B57" s="22" t="s">
        <v>10</v>
      </c>
      <c r="C57" s="20" t="s">
        <v>11</v>
      </c>
      <c r="D57" s="22" t="s">
        <v>30</v>
      </c>
      <c r="E57" s="22" t="s">
        <v>37</v>
      </c>
      <c r="F57" s="22" t="s">
        <v>9</v>
      </c>
      <c r="G57" s="23" t="s">
        <v>7</v>
      </c>
      <c r="H57" s="20" t="s">
        <v>57</v>
      </c>
      <c r="I57" s="15">
        <v>35000</v>
      </c>
    </row>
    <row r="58" spans="1:9" ht="15" customHeight="1">
      <c r="A58" s="14" t="s">
        <v>40</v>
      </c>
      <c r="B58" s="22" t="s">
        <v>10</v>
      </c>
      <c r="C58" s="20" t="s">
        <v>11</v>
      </c>
      <c r="D58" s="22" t="s">
        <v>30</v>
      </c>
      <c r="E58" s="22" t="s">
        <v>39</v>
      </c>
      <c r="F58" s="22" t="s">
        <v>9</v>
      </c>
      <c r="G58" s="23" t="s">
        <v>7</v>
      </c>
      <c r="H58" s="20" t="s">
        <v>57</v>
      </c>
      <c r="I58" s="15">
        <v>27000</v>
      </c>
    </row>
    <row r="59" spans="1:9" ht="15" customHeight="1">
      <c r="A59" s="14" t="s">
        <v>51</v>
      </c>
      <c r="B59" s="22" t="s">
        <v>10</v>
      </c>
      <c r="C59" s="20" t="s">
        <v>11</v>
      </c>
      <c r="D59" s="22" t="s">
        <v>30</v>
      </c>
      <c r="E59" s="22">
        <v>5156</v>
      </c>
      <c r="F59" s="22" t="s">
        <v>9</v>
      </c>
      <c r="G59" s="23" t="s">
        <v>7</v>
      </c>
      <c r="H59" s="20" t="s">
        <v>57</v>
      </c>
      <c r="I59" s="15">
        <v>13000</v>
      </c>
    </row>
    <row r="60" spans="1:9" ht="15" customHeight="1">
      <c r="A60" s="14" t="s">
        <v>42</v>
      </c>
      <c r="B60" s="22" t="s">
        <v>10</v>
      </c>
      <c r="C60" s="20" t="s">
        <v>11</v>
      </c>
      <c r="D60" s="22" t="s">
        <v>30</v>
      </c>
      <c r="E60" s="22" t="s">
        <v>41</v>
      </c>
      <c r="F60" s="22" t="s">
        <v>9</v>
      </c>
      <c r="G60" s="23" t="s">
        <v>7</v>
      </c>
      <c r="H60" s="20" t="s">
        <v>57</v>
      </c>
      <c r="I60" s="15">
        <v>150</v>
      </c>
    </row>
    <row r="61" spans="1:9" ht="15" customHeight="1">
      <c r="A61" s="14" t="s">
        <v>44</v>
      </c>
      <c r="B61" s="22" t="s">
        <v>10</v>
      </c>
      <c r="C61" s="20" t="s">
        <v>11</v>
      </c>
      <c r="D61" s="22" t="s">
        <v>30</v>
      </c>
      <c r="E61" s="22" t="s">
        <v>43</v>
      </c>
      <c r="F61" s="22" t="s">
        <v>9</v>
      </c>
      <c r="G61" s="23" t="s">
        <v>7</v>
      </c>
      <c r="H61" s="20" t="s">
        <v>57</v>
      </c>
      <c r="I61" s="15">
        <f>30000</f>
        <v>30000</v>
      </c>
    </row>
    <row r="62" spans="1:9" ht="15" customHeight="1">
      <c r="A62" s="14" t="s">
        <v>104</v>
      </c>
      <c r="B62" s="22" t="s">
        <v>10</v>
      </c>
      <c r="C62" s="20" t="s">
        <v>11</v>
      </c>
      <c r="D62" s="22" t="s">
        <v>30</v>
      </c>
      <c r="E62" s="22">
        <v>5164</v>
      </c>
      <c r="F62" s="22" t="s">
        <v>9</v>
      </c>
      <c r="G62" s="23" t="s">
        <v>7</v>
      </c>
      <c r="H62" s="20" t="s">
        <v>57</v>
      </c>
      <c r="I62" s="15">
        <v>152</v>
      </c>
    </row>
    <row r="63" spans="1:9" ht="15" customHeight="1">
      <c r="A63" s="27" t="s">
        <v>100</v>
      </c>
      <c r="B63" s="22" t="s">
        <v>10</v>
      </c>
      <c r="C63" s="20" t="s">
        <v>11</v>
      </c>
      <c r="D63" s="22" t="s">
        <v>30</v>
      </c>
      <c r="E63" s="22" t="s">
        <v>8</v>
      </c>
      <c r="F63" s="22" t="s">
        <v>9</v>
      </c>
      <c r="G63" s="23" t="s">
        <v>7</v>
      </c>
      <c r="H63" s="20" t="s">
        <v>57</v>
      </c>
      <c r="I63" s="15">
        <f>70000+214000</f>
        <v>284000</v>
      </c>
    </row>
    <row r="64" spans="1:9" ht="15" customHeight="1">
      <c r="A64" s="14" t="s">
        <v>95</v>
      </c>
      <c r="B64" s="22" t="s">
        <v>10</v>
      </c>
      <c r="C64" s="20" t="s">
        <v>11</v>
      </c>
      <c r="D64" s="22" t="s">
        <v>30</v>
      </c>
      <c r="E64" s="22" t="s">
        <v>14</v>
      </c>
      <c r="F64" s="22" t="s">
        <v>9</v>
      </c>
      <c r="G64" s="23" t="s">
        <v>7</v>
      </c>
      <c r="H64" s="20" t="s">
        <v>57</v>
      </c>
      <c r="I64" s="15">
        <f>2000+30000+5000+30000</f>
        <v>67000</v>
      </c>
    </row>
    <row r="65" spans="1:9" ht="15" customHeight="1">
      <c r="A65" s="14" t="s">
        <v>96</v>
      </c>
      <c r="B65" s="22" t="s">
        <v>10</v>
      </c>
      <c r="C65" s="20" t="s">
        <v>11</v>
      </c>
      <c r="D65" s="22" t="s">
        <v>30</v>
      </c>
      <c r="E65" s="22" t="s">
        <v>24</v>
      </c>
      <c r="F65" s="22" t="s">
        <v>9</v>
      </c>
      <c r="G65" s="23" t="s">
        <v>7</v>
      </c>
      <c r="H65" s="20" t="s">
        <v>57</v>
      </c>
      <c r="I65" s="15">
        <v>4000</v>
      </c>
    </row>
    <row r="66" spans="1:9" ht="15" customHeight="1">
      <c r="A66" s="16" t="s">
        <v>59</v>
      </c>
      <c r="B66" s="34"/>
      <c r="C66" s="35"/>
      <c r="D66" s="34"/>
      <c r="E66" s="34"/>
      <c r="F66" s="34"/>
      <c r="G66" s="36"/>
      <c r="H66" s="35"/>
      <c r="I66" s="17">
        <f>SUM(I51:I65)</f>
        <v>744302</v>
      </c>
    </row>
    <row r="67" spans="1:9" ht="15" customHeight="1">
      <c r="A67" s="14" t="s">
        <v>60</v>
      </c>
      <c r="B67" s="22" t="s">
        <v>10</v>
      </c>
      <c r="C67" s="20" t="s">
        <v>53</v>
      </c>
      <c r="D67" s="22" t="s">
        <v>52</v>
      </c>
      <c r="E67" s="22">
        <v>5133</v>
      </c>
      <c r="F67" s="22" t="s">
        <v>9</v>
      </c>
      <c r="G67" s="23" t="s">
        <v>7</v>
      </c>
      <c r="H67" s="20" t="s">
        <v>57</v>
      </c>
      <c r="I67" s="15">
        <v>500</v>
      </c>
    </row>
    <row r="68" spans="1:9" ht="15" customHeight="1">
      <c r="A68" s="14" t="s">
        <v>34</v>
      </c>
      <c r="B68" s="22" t="s">
        <v>10</v>
      </c>
      <c r="C68" s="20" t="s">
        <v>53</v>
      </c>
      <c r="D68" s="22" t="s">
        <v>52</v>
      </c>
      <c r="E68" s="22" t="s">
        <v>33</v>
      </c>
      <c r="F68" s="22" t="s">
        <v>9</v>
      </c>
      <c r="G68" s="23" t="s">
        <v>7</v>
      </c>
      <c r="H68" s="20" t="s">
        <v>57</v>
      </c>
      <c r="I68" s="15">
        <v>10000</v>
      </c>
    </row>
    <row r="69" spans="1:9" ht="15" customHeight="1">
      <c r="A69" s="14" t="s">
        <v>22</v>
      </c>
      <c r="B69" s="22" t="s">
        <v>10</v>
      </c>
      <c r="C69" s="20" t="s">
        <v>53</v>
      </c>
      <c r="D69" s="22" t="s">
        <v>52</v>
      </c>
      <c r="E69" s="22" t="s">
        <v>21</v>
      </c>
      <c r="F69" s="22" t="s">
        <v>9</v>
      </c>
      <c r="G69" s="23" t="s">
        <v>7</v>
      </c>
      <c r="H69" s="20" t="s">
        <v>57</v>
      </c>
      <c r="I69" s="15">
        <v>3000</v>
      </c>
    </row>
    <row r="70" spans="1:9" ht="15" customHeight="1">
      <c r="A70" s="14" t="s">
        <v>36</v>
      </c>
      <c r="B70" s="22" t="s">
        <v>10</v>
      </c>
      <c r="C70" s="20" t="s">
        <v>53</v>
      </c>
      <c r="D70" s="22" t="s">
        <v>52</v>
      </c>
      <c r="E70" s="22" t="s">
        <v>35</v>
      </c>
      <c r="F70" s="22" t="s">
        <v>9</v>
      </c>
      <c r="G70" s="23" t="s">
        <v>7</v>
      </c>
      <c r="H70" s="20" t="s">
        <v>57</v>
      </c>
      <c r="I70" s="15">
        <v>4000</v>
      </c>
    </row>
    <row r="71" spans="1:9" ht="15" customHeight="1">
      <c r="A71" s="14" t="s">
        <v>38</v>
      </c>
      <c r="B71" s="22" t="s">
        <v>10</v>
      </c>
      <c r="C71" s="20" t="s">
        <v>53</v>
      </c>
      <c r="D71" s="22" t="s">
        <v>52</v>
      </c>
      <c r="E71" s="22" t="s">
        <v>37</v>
      </c>
      <c r="F71" s="22" t="s">
        <v>9</v>
      </c>
      <c r="G71" s="23" t="s">
        <v>7</v>
      </c>
      <c r="H71" s="20" t="s">
        <v>57</v>
      </c>
      <c r="I71" s="15">
        <v>22000</v>
      </c>
    </row>
    <row r="72" spans="1:9" ht="15" customHeight="1">
      <c r="A72" s="14" t="s">
        <v>40</v>
      </c>
      <c r="B72" s="22" t="s">
        <v>10</v>
      </c>
      <c r="C72" s="20" t="s">
        <v>53</v>
      </c>
      <c r="D72" s="22" t="s">
        <v>52</v>
      </c>
      <c r="E72" s="22" t="s">
        <v>39</v>
      </c>
      <c r="F72" s="22" t="s">
        <v>9</v>
      </c>
      <c r="G72" s="23" t="s">
        <v>7</v>
      </c>
      <c r="H72" s="20" t="s">
        <v>57</v>
      </c>
      <c r="I72" s="15">
        <v>13000</v>
      </c>
    </row>
    <row r="73" spans="1:9" ht="15" customHeight="1">
      <c r="A73" s="14" t="s">
        <v>51</v>
      </c>
      <c r="B73" s="22" t="s">
        <v>10</v>
      </c>
      <c r="C73" s="20" t="s">
        <v>53</v>
      </c>
      <c r="D73" s="22" t="s">
        <v>52</v>
      </c>
      <c r="E73" s="22" t="s">
        <v>50</v>
      </c>
      <c r="F73" s="22" t="s">
        <v>9</v>
      </c>
      <c r="G73" s="23" t="s">
        <v>7</v>
      </c>
      <c r="H73" s="20" t="s">
        <v>57</v>
      </c>
      <c r="I73" s="15">
        <v>10000</v>
      </c>
    </row>
    <row r="74" spans="1:9" ht="15" customHeight="1">
      <c r="A74" s="14" t="s">
        <v>55</v>
      </c>
      <c r="B74" s="22" t="s">
        <v>10</v>
      </c>
      <c r="C74" s="20" t="s">
        <v>53</v>
      </c>
      <c r="D74" s="22" t="s">
        <v>52</v>
      </c>
      <c r="E74" s="22" t="s">
        <v>54</v>
      </c>
      <c r="F74" s="22" t="s">
        <v>9</v>
      </c>
      <c r="G74" s="23" t="s">
        <v>7</v>
      </c>
      <c r="H74" s="20" t="s">
        <v>57</v>
      </c>
      <c r="I74" s="15">
        <v>4450</v>
      </c>
    </row>
    <row r="75" spans="1:9" ht="15" customHeight="1">
      <c r="A75" s="14" t="s">
        <v>46</v>
      </c>
      <c r="B75" s="22" t="s">
        <v>10</v>
      </c>
      <c r="C75" s="20" t="s">
        <v>53</v>
      </c>
      <c r="D75" s="22" t="s">
        <v>52</v>
      </c>
      <c r="E75" s="22" t="s">
        <v>45</v>
      </c>
      <c r="F75" s="22" t="s">
        <v>9</v>
      </c>
      <c r="G75" s="23" t="s">
        <v>7</v>
      </c>
      <c r="H75" s="20" t="s">
        <v>57</v>
      </c>
      <c r="I75" s="15">
        <v>1000</v>
      </c>
    </row>
    <row r="76" spans="1:9" ht="15" customHeight="1">
      <c r="A76" s="14" t="s">
        <v>12</v>
      </c>
      <c r="B76" s="22" t="s">
        <v>10</v>
      </c>
      <c r="C76" s="20" t="s">
        <v>53</v>
      </c>
      <c r="D76" s="22" t="s">
        <v>52</v>
      </c>
      <c r="E76" s="22" t="s">
        <v>8</v>
      </c>
      <c r="F76" s="22" t="s">
        <v>9</v>
      </c>
      <c r="G76" s="23" t="s">
        <v>7</v>
      </c>
      <c r="H76" s="20" t="s">
        <v>57</v>
      </c>
      <c r="I76" s="15">
        <v>5000</v>
      </c>
    </row>
    <row r="77" spans="1:9" ht="15" customHeight="1">
      <c r="A77" s="14" t="s">
        <v>15</v>
      </c>
      <c r="B77" s="22" t="s">
        <v>10</v>
      </c>
      <c r="C77" s="20" t="s">
        <v>53</v>
      </c>
      <c r="D77" s="22" t="s">
        <v>52</v>
      </c>
      <c r="E77" s="22" t="s">
        <v>14</v>
      </c>
      <c r="F77" s="22" t="s">
        <v>9</v>
      </c>
      <c r="G77" s="23" t="s">
        <v>7</v>
      </c>
      <c r="H77" s="20" t="s">
        <v>57</v>
      </c>
      <c r="I77" s="15">
        <v>30000</v>
      </c>
    </row>
    <row r="78" spans="1:9" ht="15" customHeight="1">
      <c r="A78" s="14" t="s">
        <v>25</v>
      </c>
      <c r="B78" s="22" t="s">
        <v>10</v>
      </c>
      <c r="C78" s="20" t="s">
        <v>53</v>
      </c>
      <c r="D78" s="22" t="s">
        <v>52</v>
      </c>
      <c r="E78" s="22" t="s">
        <v>24</v>
      </c>
      <c r="F78" s="22" t="s">
        <v>9</v>
      </c>
      <c r="G78" s="23" t="s">
        <v>7</v>
      </c>
      <c r="H78" s="20" t="s">
        <v>57</v>
      </c>
      <c r="I78" s="15">
        <v>5000</v>
      </c>
    </row>
    <row r="79" spans="1:9" ht="15" customHeight="1">
      <c r="A79" s="16" t="s">
        <v>97</v>
      </c>
      <c r="B79" s="34"/>
      <c r="C79" s="35" t="s">
        <v>53</v>
      </c>
      <c r="D79" s="34"/>
      <c r="E79" s="34"/>
      <c r="F79" s="34"/>
      <c r="G79" s="36"/>
      <c r="H79" s="35"/>
      <c r="I79" s="17">
        <f>SUM(I67:I78)</f>
        <v>107950</v>
      </c>
    </row>
    <row r="80" spans="1:9" ht="15" customHeight="1">
      <c r="A80" s="25" t="s">
        <v>99</v>
      </c>
      <c r="B80" s="22" t="s">
        <v>10</v>
      </c>
      <c r="C80" s="20" t="s">
        <v>61</v>
      </c>
      <c r="D80" s="22">
        <v>3639</v>
      </c>
      <c r="E80" s="22">
        <v>5139</v>
      </c>
      <c r="F80" s="22" t="s">
        <v>9</v>
      </c>
      <c r="G80" s="23" t="s">
        <v>7</v>
      </c>
      <c r="H80" s="20" t="s">
        <v>57</v>
      </c>
      <c r="I80" s="26">
        <v>20000</v>
      </c>
    </row>
    <row r="81" spans="1:9" s="12" customFormat="1" ht="15" customHeight="1">
      <c r="A81" s="25" t="s">
        <v>40</v>
      </c>
      <c r="B81" s="22" t="s">
        <v>10</v>
      </c>
      <c r="C81" s="20" t="s">
        <v>61</v>
      </c>
      <c r="D81" s="22">
        <v>3639</v>
      </c>
      <c r="E81" s="22">
        <v>5154</v>
      </c>
      <c r="F81" s="22" t="s">
        <v>9</v>
      </c>
      <c r="G81" s="23" t="s">
        <v>7</v>
      </c>
      <c r="H81" s="20" t="s">
        <v>57</v>
      </c>
      <c r="I81" s="15">
        <v>6000</v>
      </c>
    </row>
    <row r="82" spans="1:9" ht="15" customHeight="1">
      <c r="A82" s="14" t="s">
        <v>12</v>
      </c>
      <c r="B82" s="22" t="s">
        <v>10</v>
      </c>
      <c r="C82" s="20" t="s">
        <v>61</v>
      </c>
      <c r="D82" s="22">
        <v>3639</v>
      </c>
      <c r="E82" s="22">
        <v>5169</v>
      </c>
      <c r="F82" s="22" t="s">
        <v>9</v>
      </c>
      <c r="G82" s="23" t="s">
        <v>7</v>
      </c>
      <c r="H82" s="20" t="s">
        <v>57</v>
      </c>
      <c r="I82" s="15">
        <v>5000</v>
      </c>
    </row>
    <row r="83" spans="1:9" ht="15" customHeight="1">
      <c r="A83" s="14" t="s">
        <v>98</v>
      </c>
      <c r="B83" s="22" t="s">
        <v>10</v>
      </c>
      <c r="C83" s="20" t="s">
        <v>61</v>
      </c>
      <c r="D83" s="22">
        <v>3639</v>
      </c>
      <c r="E83" s="22">
        <v>5171</v>
      </c>
      <c r="F83" s="22" t="s">
        <v>9</v>
      </c>
      <c r="G83" s="23" t="s">
        <v>7</v>
      </c>
      <c r="H83" s="20" t="s">
        <v>57</v>
      </c>
      <c r="I83" s="15">
        <v>10000</v>
      </c>
    </row>
    <row r="84" spans="1:9" ht="15" customHeight="1">
      <c r="A84" s="16" t="s">
        <v>62</v>
      </c>
      <c r="B84" s="34"/>
      <c r="C84" s="37" t="s">
        <v>61</v>
      </c>
      <c r="D84" s="34"/>
      <c r="E84" s="34"/>
      <c r="F84" s="34"/>
      <c r="G84" s="36"/>
      <c r="H84" s="35"/>
      <c r="I84" s="17">
        <f>SUM(I80:I83)</f>
        <v>41000</v>
      </c>
    </row>
    <row r="85" spans="1:9" ht="15" customHeight="1">
      <c r="A85" s="25" t="s">
        <v>64</v>
      </c>
      <c r="B85" s="22" t="s">
        <v>10</v>
      </c>
      <c r="C85" s="19" t="s">
        <v>109</v>
      </c>
      <c r="D85" s="21">
        <v>3639</v>
      </c>
      <c r="E85" s="21">
        <v>5031</v>
      </c>
      <c r="F85" s="22" t="s">
        <v>9</v>
      </c>
      <c r="G85" s="23" t="s">
        <v>7</v>
      </c>
      <c r="H85" s="20" t="s">
        <v>57</v>
      </c>
      <c r="I85" s="26">
        <v>100000</v>
      </c>
    </row>
    <row r="86" spans="1:9" ht="15" customHeight="1">
      <c r="A86" s="25" t="s">
        <v>65</v>
      </c>
      <c r="B86" s="22" t="s">
        <v>10</v>
      </c>
      <c r="C86" s="19" t="s">
        <v>109</v>
      </c>
      <c r="D86" s="21">
        <v>3639</v>
      </c>
      <c r="E86" s="21">
        <v>5032</v>
      </c>
      <c r="F86" s="22" t="s">
        <v>9</v>
      </c>
      <c r="G86" s="23" t="s">
        <v>7</v>
      </c>
      <c r="H86" s="20" t="s">
        <v>57</v>
      </c>
      <c r="I86" s="26">
        <v>40000</v>
      </c>
    </row>
    <row r="87" spans="1:9" ht="15" customHeight="1">
      <c r="A87" s="16" t="s">
        <v>118</v>
      </c>
      <c r="B87" s="38"/>
      <c r="C87" s="38" t="s">
        <v>109</v>
      </c>
      <c r="D87" s="38"/>
      <c r="E87" s="38"/>
      <c r="F87" s="39"/>
      <c r="G87" s="40"/>
      <c r="H87" s="38"/>
      <c r="I87" s="28">
        <v>140000</v>
      </c>
    </row>
    <row r="88" spans="1:9" s="43" customFormat="1" ht="15" customHeight="1">
      <c r="A88" s="44" t="s">
        <v>102</v>
      </c>
      <c r="B88" s="46" t="s">
        <v>10</v>
      </c>
      <c r="C88" s="46" t="s">
        <v>108</v>
      </c>
      <c r="D88" s="46">
        <v>2212</v>
      </c>
      <c r="E88" s="46">
        <v>6121</v>
      </c>
      <c r="F88" s="47" t="s">
        <v>9</v>
      </c>
      <c r="G88" s="48">
        <v>231</v>
      </c>
      <c r="H88" s="46" t="s">
        <v>57</v>
      </c>
      <c r="I88" s="45">
        <v>1917388</v>
      </c>
    </row>
    <row r="89" spans="1:9" ht="15" customHeight="1">
      <c r="A89" s="16" t="s">
        <v>102</v>
      </c>
      <c r="B89" s="36"/>
      <c r="C89" s="38" t="s">
        <v>108</v>
      </c>
      <c r="D89" s="38"/>
      <c r="E89" s="38"/>
      <c r="F89" s="41"/>
      <c r="G89" s="36"/>
      <c r="H89" s="35"/>
      <c r="I89" s="17">
        <v>1917388</v>
      </c>
    </row>
    <row r="90" spans="1:9" s="42" customFormat="1" ht="21" customHeight="1">
      <c r="A90" s="49" t="s">
        <v>117</v>
      </c>
      <c r="B90" s="50"/>
      <c r="C90" s="51"/>
      <c r="D90" s="50"/>
      <c r="E90" s="50"/>
      <c r="F90" s="50"/>
      <c r="G90" s="52"/>
      <c r="H90" s="51"/>
      <c r="I90" s="53">
        <f>I6+I8+I11+I13+I15+I24+I26+I31+I34+I36+I44+I46+I50+I66+I79+I84+I87+I89</f>
        <v>5353000</v>
      </c>
    </row>
  </sheetData>
  <sheetProtection/>
  <mergeCells count="1">
    <mergeCell ref="A1:I1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r:id="rId1"/>
  <headerFooter alignWithMargins="0">
    <oddHeader>&amp;CStránka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Jablonec nad Nisou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2005 GINIS</dc:title>
  <dc:subject/>
  <dc:creator>Bc. Ondřej Frič</dc:creator>
  <cp:keywords/>
  <dc:description/>
  <cp:lastModifiedBy>Grigarová Lenka</cp:lastModifiedBy>
  <cp:lastPrinted>2015-02-06T08:53:10Z</cp:lastPrinted>
  <dcterms:created xsi:type="dcterms:W3CDTF">2005-01-10T20:39:26Z</dcterms:created>
  <dcterms:modified xsi:type="dcterms:W3CDTF">2015-02-06T08:53:15Z</dcterms:modified>
  <cp:category/>
  <cp:version/>
  <cp:contentType/>
  <cp:contentStatus/>
</cp:coreProperties>
</file>