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0" yWindow="0" windowWidth="19440" windowHeight="7755" tabRatio="713" activeTab="1"/>
  </bookViews>
  <sheets>
    <sheet name="titulní strana" sheetId="14" r:id="rId1"/>
    <sheet name="Výdaje" sheetId="15" r:id="rId2"/>
  </sheets>
  <definedNames>
    <definedName name="_xlnm.Print_Titles" localSheetId="1">Výdaje!$3:$3</definedName>
  </definedNames>
  <calcPr calcId="145621"/>
</workbook>
</file>

<file path=xl/calcChain.xml><?xml version="1.0" encoding="utf-8"?>
<calcChain xmlns="http://schemas.openxmlformats.org/spreadsheetml/2006/main">
  <c r="I8" i="15" l="1"/>
  <c r="I118" i="15"/>
  <c r="I79" i="15"/>
  <c r="I25" i="15"/>
  <c r="I13" i="15"/>
  <c r="I92" i="15" l="1"/>
  <c r="I73" i="15"/>
  <c r="I67" i="15"/>
  <c r="I31" i="15"/>
  <c r="I22" i="15"/>
  <c r="I11" i="15"/>
  <c r="I95" i="15" l="1"/>
  <c r="I89" i="15"/>
  <c r="I98" i="15"/>
  <c r="I110" i="15"/>
  <c r="I108" i="15"/>
  <c r="I103" i="15"/>
  <c r="I82" i="15"/>
  <c r="I6" i="15" l="1"/>
  <c r="I133" i="15" s="1"/>
</calcChain>
</file>

<file path=xl/sharedStrings.xml><?xml version="1.0" encoding="utf-8"?>
<sst xmlns="http://schemas.openxmlformats.org/spreadsheetml/2006/main" count="672" uniqueCount="151">
  <si>
    <t>SU</t>
  </si>
  <si>
    <t>AU</t>
  </si>
  <si>
    <t>UZ</t>
  </si>
  <si>
    <t xml:space="preserve">rozpis   rozpočtu </t>
  </si>
  <si>
    <t>VÝDAJŮ</t>
  </si>
  <si>
    <t>Statutárního města Opavy</t>
  </si>
  <si>
    <t>ORJ  0810  městská  část  MALÉ HOŠTICE</t>
  </si>
  <si>
    <t>231</t>
  </si>
  <si>
    <t>00000000</t>
  </si>
  <si>
    <t>0810</t>
  </si>
  <si>
    <t>0000000000000</t>
  </si>
  <si>
    <t>Nákup ostatních služeb</t>
  </si>
  <si>
    <t>Opravy a udržování</t>
  </si>
  <si>
    <t>Odměny členů zastupitelstva obcí a krajů</t>
  </si>
  <si>
    <t>Studená voda</t>
  </si>
  <si>
    <t>Plyn</t>
  </si>
  <si>
    <t>Elektrická energie</t>
  </si>
  <si>
    <t>Služby telekomunikací a radiokomunikací</t>
  </si>
  <si>
    <t>Pohonné hmoty a maziva</t>
  </si>
  <si>
    <t>0002530000000</t>
  </si>
  <si>
    <t>Městská část Malé Hoštice</t>
  </si>
  <si>
    <t>0800</t>
  </si>
  <si>
    <t>Léky a zdravotnický materiál</t>
  </si>
  <si>
    <t>0007652000000</t>
  </si>
  <si>
    <t>Povinné pojistné na sociální zabezpečení</t>
  </si>
  <si>
    <t>Povinné pojistné na veřejné zdravotní pojištění</t>
  </si>
  <si>
    <t>Ostatní záležitosti kultury</t>
  </si>
  <si>
    <t>Poplatek OSA</t>
  </si>
  <si>
    <t>Ostatní zájmová činnost a rekreace</t>
  </si>
  <si>
    <t>Platby daní a poplatků krajůmm obcím a st.fondům</t>
  </si>
  <si>
    <t>Pohoštění - reprefond</t>
  </si>
  <si>
    <t xml:space="preserve">Opravy a udržování </t>
  </si>
  <si>
    <t>0002427000000</t>
  </si>
  <si>
    <t>Služby peněžních ústavů (pojištění)</t>
  </si>
  <si>
    <t>000758900000</t>
  </si>
  <si>
    <t>0007591000000</t>
  </si>
  <si>
    <t>0007588000000</t>
  </si>
  <si>
    <t>Péče o vzhled obcí a veřejnou zeleň</t>
  </si>
  <si>
    <t>Živý růženec</t>
  </si>
  <si>
    <t>POPIS</t>
  </si>
  <si>
    <t>ORJ</t>
  </si>
  <si>
    <t>ORG</t>
  </si>
  <si>
    <t>ODPA</t>
  </si>
  <si>
    <t>POL</t>
  </si>
  <si>
    <t>Kč</t>
  </si>
  <si>
    <t>MĚSTSKÁ ČÁST  MALÉ HOŠTICE 0810</t>
  </si>
  <si>
    <t>Nespecifikované rezervy</t>
  </si>
  <si>
    <t>ROZPIS  ROZPOČTU  VÝDAJŮ  NA  ROK  2017</t>
  </si>
  <si>
    <t>000760300000</t>
  </si>
  <si>
    <t>Silnice</t>
  </si>
  <si>
    <t>Nákup materiálu jinde nezařazený (barvy, hnojivo na trávník, aj.)</t>
  </si>
  <si>
    <t>0001008000000</t>
  </si>
  <si>
    <t>Ostatní služby (antuka, přihnojení)</t>
  </si>
  <si>
    <t>Pohonné hmoty a maziva (sekání trávy)</t>
  </si>
  <si>
    <t>Nákup materiálu jinde nezařazený</t>
  </si>
  <si>
    <t>Nákup ostatních služeb(střežení objektu-Jablotron)</t>
  </si>
  <si>
    <t>Drobný hmotný dlouhodobý majetek (fotoaparát)</t>
  </si>
  <si>
    <t>Pohonné hmoty a maziva (nafta, benzín)</t>
  </si>
  <si>
    <t>Služby školení a vzdělávání (školení + řidičské oprávnění)</t>
  </si>
  <si>
    <t>Nákup ostatních služeb (technické prohlídky + revize)</t>
  </si>
  <si>
    <t>Poštovní služby</t>
  </si>
  <si>
    <t>Ostatní osobní výdaje (odměny za rok 2016 + 2017)</t>
  </si>
  <si>
    <t>Požární ochrana</t>
  </si>
  <si>
    <t>1  000,00</t>
  </si>
  <si>
    <t>Činnost místní správy</t>
  </si>
  <si>
    <t>Pohonné hmoty a maziva (benzín do služebního auta)</t>
  </si>
  <si>
    <t>Nákup ostatních služeb (revize, hasičské přístroje, osvětlení, výmalba aj.)</t>
  </si>
  <si>
    <t>Časopis Hlučínsko</t>
  </si>
  <si>
    <t>Školení řidičů</t>
  </si>
  <si>
    <t>Parkovací lístek</t>
  </si>
  <si>
    <t>Věcné dary (diáře, průpisky, aj.)</t>
  </si>
  <si>
    <t>0002555000000</t>
  </si>
  <si>
    <t>Využití volného času dětí a mládeže</t>
  </si>
  <si>
    <t>Voda</t>
  </si>
  <si>
    <t>Nákup materiálu (hasičské přístroje, aj.)</t>
  </si>
  <si>
    <t>Nákup ostatních služeb (revize, malování, aj.)</t>
  </si>
  <si>
    <t>0007661000000</t>
  </si>
  <si>
    <t>Nákup ostatních služeb (revize, aj.)</t>
  </si>
  <si>
    <t>Veřejně prospěšné práce</t>
  </si>
  <si>
    <t>Rezerva (vyrovnání mínusových položek)</t>
  </si>
  <si>
    <t>0002520000000</t>
  </si>
  <si>
    <t>Nákup ostatních služeb (vystoupení, pohádky, kapely, kolotoče, aj.)</t>
  </si>
  <si>
    <t xml:space="preserve">Nákup materiálu jinde nezařazeného </t>
  </si>
  <si>
    <t>Pronájem (výstavy háčkovaných panenek, baněk, aj.)</t>
  </si>
  <si>
    <t>Sdružení Hlučínska</t>
  </si>
  <si>
    <t>Stacionář Mraveneček</t>
  </si>
  <si>
    <t>Římskokatolická církev Velké Hoštice</t>
  </si>
  <si>
    <t>Věcné dary - prvňáčci</t>
  </si>
  <si>
    <t>Základní školy (zateplení mateřské školy Malé Hoštice)</t>
  </si>
  <si>
    <t>Využívání a zneškodňování ostatních odpadů (svozové auto, štěpkovač)</t>
  </si>
  <si>
    <t>Ostatní záležitosti kultury (malohoštický skanzen)</t>
  </si>
  <si>
    <t>Zastupitelstva obcí</t>
  </si>
  <si>
    <t>Sběr a svoz komunálních odpadů</t>
  </si>
  <si>
    <t>Využití volného času dětí a mládeže (multifunkční učebna TJ Slavia Malé Hoštice)</t>
  </si>
  <si>
    <t>Využití volného času dětí a mládeže (dětské hřiště Malé Hoštice)</t>
  </si>
  <si>
    <t>Nebytové hospodářství (víceúčelový dům)</t>
  </si>
  <si>
    <t>Odvádění a čištění odpadních vod a nákládaní s kaly</t>
  </si>
  <si>
    <t>Ostatní záležitosti sdělovacích prostředků (Malohoštický zpravodaj)</t>
  </si>
  <si>
    <t>Vybudování semaforů na ulici Opavské (projektová dokumentace, zhotovení, bezbariérové chodníky)</t>
  </si>
  <si>
    <t>Drobný hmotný dlouhodobý majetek (informační cedule, vývěska aj.)</t>
  </si>
  <si>
    <t>Nákup materiálu jinde nezařazený (dezinfekční prostředky, krém na obuv, aj.)</t>
  </si>
  <si>
    <t>Ochrané pomůcky (čepice, aj.)</t>
  </si>
  <si>
    <t>Opravy a udržování (výměny olejů, svíček, filtrů, aj.)</t>
  </si>
  <si>
    <t>Služby pošt (poštovní známky na dopisy, doporučené dopisy, aj.)</t>
  </si>
  <si>
    <t>Nájemné Státnímu pozemkovému úřadu - pozemek (příkopa)</t>
  </si>
  <si>
    <t>Nákup materiálu jinde nezařazený (ochranné pomůcky, stromy, aj.)</t>
  </si>
  <si>
    <t>Pohonné hmoty a maziva (sekačky)</t>
  </si>
  <si>
    <t>Nákup ostatních služeb (výsadba stromů, aj.)</t>
  </si>
  <si>
    <t>Příměstský tábor (dotace pro děti z M.H a P. J.)</t>
  </si>
  <si>
    <t>Příměstský tábor (pap. potřeby, trička, aj.)</t>
  </si>
  <si>
    <t>Ostatní osobní výdaje (Dohoda o provedení práce - správci dopravního hřiště)</t>
  </si>
  <si>
    <t>Povinné pojistné na sociální zabezpečení (správci dopravního hřiště)</t>
  </si>
  <si>
    <t>Povinné pojistné na veřejné zdravotní pojištění (správci dopravního hřiště)</t>
  </si>
  <si>
    <t>Využití volného času dětí a mládeže  (dětské dopravní hřiště"Oranžové" Malé Hoštice)</t>
  </si>
  <si>
    <t>Pergola na dětském dopravním hřišti (střecha)</t>
  </si>
  <si>
    <t>0007680000000</t>
  </si>
  <si>
    <t>Rekonstrukce ulice Kmochova (projektová dokumentace, zhotovení)</t>
  </si>
  <si>
    <t>Rekonstrukce zahrady (dobudování altánu, aj.)</t>
  </si>
  <si>
    <t xml:space="preserve">Zateplení, výměna oken a úprava přilehlého prostoru u mateřské školy Malé Hoštice </t>
  </si>
  <si>
    <t>Sportovní zařízení  v majetku obce (TJ Slavia Malé Hoštice)</t>
  </si>
  <si>
    <t>Drobný hmotný dlouhodobý majetek (výměna stávajících vafek)</t>
  </si>
  <si>
    <t>Ostatní osobní výdaje (Dohody)</t>
  </si>
  <si>
    <t>Povinné pojistné na sociální zabezpečení (pracovnice úřadu)</t>
  </si>
  <si>
    <t>Povinné zdravotní pojistění (pracovnice úřadu)</t>
  </si>
  <si>
    <t>Platy zaměstnanců v pracovním poměru (pracovnice úřadu)</t>
  </si>
  <si>
    <t>Drobný hmotný dlouhodobý majetek (vybavení OÚ, mobil aj.)</t>
  </si>
  <si>
    <t>Nákup materiálu jinde nezařazený (kancelářské potřeby, tonery do tiskármy, barvy venkovní, aj.)</t>
  </si>
  <si>
    <t>Nákup materiálu (travní sekačka)</t>
  </si>
  <si>
    <t>Opravy a udržování (sekaček)</t>
  </si>
  <si>
    <t>Příměstský tábor (diskotéka, aj.)</t>
  </si>
  <si>
    <t>0000111000000</t>
  </si>
  <si>
    <t>Dopracování projektové dokumentace - zateplení školy</t>
  </si>
  <si>
    <t>Základní školy (zateplení zákaldní školy Malé Hoštice)</t>
  </si>
  <si>
    <t>000759000000</t>
  </si>
  <si>
    <t>Výpočetní střediska (antivirus, aj.)</t>
  </si>
  <si>
    <t>Školení pracovníku (VPP)</t>
  </si>
  <si>
    <t>2  000,00</t>
  </si>
  <si>
    <t>Lanovka pro děti, minigolf (oplocení minigolfu)</t>
  </si>
  <si>
    <r>
      <t>Věcné dary (pro jubilanty -kytky</t>
    </r>
    <r>
      <rPr>
        <sz val="9"/>
        <color theme="1"/>
        <rFont val="Arial"/>
        <family val="2"/>
        <charset val="238"/>
      </rPr>
      <t>, Den matek, Mikuláš, Silvestr, Kalendáře, vítání občanků, aj.)</t>
    </r>
  </si>
  <si>
    <t>Pohoštění (odpust, zastupitelé obcí, pohoštění účinkujících, aj.) oběd oslavenci</t>
  </si>
  <si>
    <t>Drobný hmotný dlouhodobý majetek (blahopřání, pamětní listy, aj.)</t>
  </si>
  <si>
    <t>Lyžařský výcvik pro děti z Pustých Jakartic na rok 2018</t>
  </si>
  <si>
    <t>Ostatní záležitosti pozemních komunikací (chodník Pusté Jakartice)</t>
  </si>
  <si>
    <t>Dokončení přechodu pro chodce v Pustých Jakarticích(bezbarierové obrubníky)</t>
  </si>
  <si>
    <t>na rok 2017</t>
  </si>
  <si>
    <t>Senioři</t>
  </si>
  <si>
    <t>Nájem - tělocvična Kelišky</t>
  </si>
  <si>
    <t>Neinvestiční transfery občanským sdružením - MŠ</t>
  </si>
  <si>
    <t>Neinvestiční transfery občanským sdružením (kopaná vč. odměn, hokej, futsal, šachy)</t>
  </si>
  <si>
    <t>Sbor dobrovolných hasičů Malé Hoštice včetně odměn</t>
  </si>
  <si>
    <t>Neinvestiční transfery občanským sdružením (zahradkáři, svaz žen, český červený kříž, myslivci, kelišky)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</si>
</sst>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9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28"/>
      <name val="Times New Roman"/>
      <family val="1"/>
      <charset val="238"/>
    </font>
    <font>
      <b/>
      <sz val="28"/>
      <color indexed="49"/>
      <name val="Times New Roman"/>
      <family val="1"/>
      <charset val="238"/>
    </font>
    <font>
      <b/>
      <sz val="28"/>
      <color indexed="12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indexed="27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64" fontId="0" fillId="0" borderId="0" xfId="0" applyNumberFormat="1"/>
    <xf numFmtId="0" fontId="5" fillId="0" borderId="0" xfId="1" applyFont="1" applyAlignment="1">
      <alignment horizontal="center"/>
    </xf>
    <xf numFmtId="0" fontId="1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0" fillId="0" borderId="0" xfId="0" applyNumberFormat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 applyAlignment="1">
      <alignment wrapText="1"/>
    </xf>
    <xf numFmtId="164" fontId="10" fillId="2" borderId="1" xfId="0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7" fillId="3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2" fillId="0" borderId="0" xfId="0" applyFont="1" applyFill="1"/>
    <xf numFmtId="164" fontId="10" fillId="4" borderId="1" xfId="0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/>
    <xf numFmtId="164" fontId="11" fillId="0" borderId="1" xfId="0" applyNumberFormat="1" applyFont="1" applyFill="1" applyBorder="1" applyAlignment="1">
      <alignment horizontal="right"/>
    </xf>
    <xf numFmtId="0" fontId="17" fillId="0" borderId="4" xfId="0" applyFont="1" applyBorder="1" applyAlignment="1">
      <alignment horizontal="left" wrapText="1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16" fillId="2" borderId="5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center"/>
    </xf>
    <xf numFmtId="49" fontId="16" fillId="3" borderId="6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49" fontId="17" fillId="0" borderId="6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17" fillId="0" borderId="3" xfId="0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7" fillId="0" borderId="5" xfId="0" applyFont="1" applyBorder="1" applyAlignment="1">
      <alignment horizontal="left" wrapText="1"/>
    </xf>
    <xf numFmtId="0" fontId="17" fillId="3" borderId="5" xfId="0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49" fontId="17" fillId="3" borderId="6" xfId="0" applyNumberFormat="1" applyFont="1" applyFill="1" applyBorder="1" applyAlignment="1">
      <alignment horizontal="center"/>
    </xf>
    <xf numFmtId="49" fontId="17" fillId="3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 wrapText="1"/>
    </xf>
    <xf numFmtId="0" fontId="0" fillId="0" borderId="0" xfId="0" applyBorder="1"/>
    <xf numFmtId="0" fontId="3" fillId="5" borderId="7" xfId="0" applyFont="1" applyFill="1" applyBorder="1" applyAlignment="1">
      <alignment horizontal="left"/>
    </xf>
    <xf numFmtId="49" fontId="10" fillId="6" borderId="8" xfId="0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164" fontId="10" fillId="6" borderId="9" xfId="0" applyNumberFormat="1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18" fillId="0" borderId="0" xfId="0" applyFont="1"/>
    <xf numFmtId="0" fontId="9" fillId="0" borderId="10" xfId="0" applyFont="1" applyBorder="1" applyAlignment="1">
      <alignment horizontal="center" vertical="center"/>
    </xf>
  </cellXfs>
  <cellStyles count="2">
    <cellStyle name="Normální" xfId="0" builtinId="0"/>
    <cellStyle name="normální_ÚVODNÍ STRANA+zbývající 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16"/>
  <sheetViews>
    <sheetView topLeftCell="A10" workbookViewId="0">
      <selection activeCell="C16" sqref="C16"/>
    </sheetView>
  </sheetViews>
  <sheetFormatPr defaultColWidth="9.140625" defaultRowHeight="12.75" x14ac:dyDescent="0.2"/>
  <cols>
    <col min="1" max="1" width="128.140625" style="3" customWidth="1"/>
    <col min="2" max="16384" width="9.140625" style="3"/>
  </cols>
  <sheetData>
    <row r="7" spans="1:1" ht="34.5" x14ac:dyDescent="0.45">
      <c r="A7" s="2" t="s">
        <v>3</v>
      </c>
    </row>
    <row r="8" spans="1:1" ht="34.5" x14ac:dyDescent="0.45">
      <c r="A8" s="4"/>
    </row>
    <row r="9" spans="1:1" ht="34.5" x14ac:dyDescent="0.45">
      <c r="A9" s="5" t="s">
        <v>4</v>
      </c>
    </row>
    <row r="10" spans="1:1" ht="34.5" x14ac:dyDescent="0.45">
      <c r="A10" s="5"/>
    </row>
    <row r="11" spans="1:1" ht="34.5" x14ac:dyDescent="0.45">
      <c r="A11" s="5" t="s">
        <v>6</v>
      </c>
    </row>
    <row r="12" spans="1:1" ht="34.5" x14ac:dyDescent="0.45">
      <c r="A12" s="5"/>
    </row>
    <row r="13" spans="1:1" ht="34.5" x14ac:dyDescent="0.45">
      <c r="A13" s="5"/>
    </row>
    <row r="14" spans="1:1" ht="34.5" x14ac:dyDescent="0.45">
      <c r="A14" s="2" t="s">
        <v>5</v>
      </c>
    </row>
    <row r="15" spans="1:1" ht="34.5" x14ac:dyDescent="0.45">
      <c r="A15" s="2"/>
    </row>
    <row r="16" spans="1:1" ht="34.5" x14ac:dyDescent="0.45">
      <c r="A16" s="2" t="s">
        <v>144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136"/>
  <sheetViews>
    <sheetView tabSelected="1" zoomScaleNormal="100" workbookViewId="0">
      <selection activeCell="G139" sqref="G139"/>
    </sheetView>
  </sheetViews>
  <sheetFormatPr defaultRowHeight="12.75" x14ac:dyDescent="0.2"/>
  <cols>
    <col min="1" max="1" width="62.7109375" customWidth="1"/>
    <col min="2" max="2" width="7.7109375" style="1" customWidth="1"/>
    <col min="3" max="3" width="16.7109375" style="6" customWidth="1"/>
    <col min="4" max="5" width="7.7109375" style="1" customWidth="1"/>
    <col min="6" max="6" width="11.7109375" style="1" customWidth="1"/>
    <col min="7" max="7" width="6.7109375" style="1" customWidth="1"/>
    <col min="8" max="8" width="7.7109375" style="1" customWidth="1"/>
    <col min="9" max="9" width="13.7109375" style="1" customWidth="1"/>
    <col min="11" max="11" width="10.7109375" bestFit="1" customWidth="1"/>
  </cols>
  <sheetData>
    <row r="1" spans="1:9" ht="39" customHeight="1" thickBot="1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</row>
    <row r="2" spans="1:9" s="60" customFormat="1" ht="21.75" customHeight="1" thickBot="1" x14ac:dyDescent="0.3">
      <c r="A2" s="61" t="s">
        <v>45</v>
      </c>
      <c r="B2" s="62"/>
      <c r="C2" s="63"/>
      <c r="D2" s="63"/>
      <c r="E2" s="63"/>
      <c r="F2" s="63"/>
      <c r="G2" s="63"/>
      <c r="H2" s="63"/>
      <c r="I2" s="64"/>
    </row>
    <row r="3" spans="1:9" ht="21" customHeight="1" thickBot="1" x14ac:dyDescent="0.25">
      <c r="A3" s="56" t="s">
        <v>39</v>
      </c>
      <c r="B3" s="57" t="s">
        <v>40</v>
      </c>
      <c r="C3" s="58" t="s">
        <v>41</v>
      </c>
      <c r="D3" s="58" t="s">
        <v>42</v>
      </c>
      <c r="E3" s="58" t="s">
        <v>43</v>
      </c>
      <c r="F3" s="58" t="s">
        <v>2</v>
      </c>
      <c r="G3" s="58" t="s">
        <v>0</v>
      </c>
      <c r="H3" s="58" t="s">
        <v>1</v>
      </c>
      <c r="I3" s="59" t="s">
        <v>44</v>
      </c>
    </row>
    <row r="4" spans="1:9" ht="27.75" customHeight="1" x14ac:dyDescent="0.2">
      <c r="A4" s="24" t="s">
        <v>98</v>
      </c>
      <c r="B4" s="25" t="s">
        <v>9</v>
      </c>
      <c r="C4" s="26" t="s">
        <v>34</v>
      </c>
      <c r="D4" s="25">
        <v>2212</v>
      </c>
      <c r="E4" s="25">
        <v>6122</v>
      </c>
      <c r="F4" s="25" t="s">
        <v>8</v>
      </c>
      <c r="G4" s="25" t="s">
        <v>7</v>
      </c>
      <c r="H4" s="26" t="s">
        <v>21</v>
      </c>
      <c r="I4" s="14">
        <v>400000</v>
      </c>
    </row>
    <row r="5" spans="1:9" s="8" customFormat="1" x14ac:dyDescent="0.2">
      <c r="A5" s="24" t="s">
        <v>116</v>
      </c>
      <c r="B5" s="25" t="s">
        <v>9</v>
      </c>
      <c r="C5" s="26" t="s">
        <v>48</v>
      </c>
      <c r="D5" s="25">
        <v>2212</v>
      </c>
      <c r="E5" s="25">
        <v>6121</v>
      </c>
      <c r="F5" s="25" t="s">
        <v>8</v>
      </c>
      <c r="G5" s="25" t="s">
        <v>7</v>
      </c>
      <c r="H5" s="26" t="s">
        <v>21</v>
      </c>
      <c r="I5" s="14">
        <v>3000000</v>
      </c>
    </row>
    <row r="6" spans="1:9" ht="15" customHeight="1" x14ac:dyDescent="0.2">
      <c r="A6" s="27" t="s">
        <v>49</v>
      </c>
      <c r="B6" s="25"/>
      <c r="C6" s="26"/>
      <c r="D6" s="25"/>
      <c r="E6" s="28"/>
      <c r="F6" s="28"/>
      <c r="G6" s="28"/>
      <c r="H6" s="29"/>
      <c r="I6" s="13">
        <f>SUM(I5+I4)</f>
        <v>3400000</v>
      </c>
    </row>
    <row r="7" spans="1:9" ht="15" customHeight="1" x14ac:dyDescent="0.2">
      <c r="A7" s="35" t="s">
        <v>143</v>
      </c>
      <c r="B7" s="25" t="s">
        <v>9</v>
      </c>
      <c r="C7" s="26" t="s">
        <v>10</v>
      </c>
      <c r="D7" s="25">
        <v>2219</v>
      </c>
      <c r="E7" s="47">
        <v>6121</v>
      </c>
      <c r="F7" s="25" t="s">
        <v>8</v>
      </c>
      <c r="G7" s="25" t="s">
        <v>7</v>
      </c>
      <c r="H7" s="26" t="s">
        <v>21</v>
      </c>
      <c r="I7" s="23">
        <v>30000</v>
      </c>
    </row>
    <row r="8" spans="1:9" ht="15" customHeight="1" x14ac:dyDescent="0.2">
      <c r="A8" s="27" t="s">
        <v>142</v>
      </c>
      <c r="B8" s="25"/>
      <c r="C8" s="26"/>
      <c r="D8" s="25"/>
      <c r="E8" s="28"/>
      <c r="F8" s="28"/>
      <c r="G8" s="28"/>
      <c r="H8" s="29"/>
      <c r="I8" s="13">
        <f xml:space="preserve"> SUM(I7)</f>
        <v>30000</v>
      </c>
    </row>
    <row r="9" spans="1:9" ht="15" customHeight="1" x14ac:dyDescent="0.2">
      <c r="A9" s="35" t="s">
        <v>117</v>
      </c>
      <c r="B9" s="25" t="s">
        <v>9</v>
      </c>
      <c r="C9" s="26" t="s">
        <v>35</v>
      </c>
      <c r="D9" s="25">
        <v>3113</v>
      </c>
      <c r="E9" s="47">
        <v>6121</v>
      </c>
      <c r="F9" s="25" t="s">
        <v>8</v>
      </c>
      <c r="G9" s="25" t="s">
        <v>7</v>
      </c>
      <c r="H9" s="26" t="s">
        <v>21</v>
      </c>
      <c r="I9" s="23">
        <v>30000</v>
      </c>
    </row>
    <row r="10" spans="1:9" s="8" customFormat="1" ht="15" customHeight="1" x14ac:dyDescent="0.2">
      <c r="A10" s="30" t="s">
        <v>118</v>
      </c>
      <c r="B10" s="25" t="s">
        <v>9</v>
      </c>
      <c r="C10" s="26" t="s">
        <v>35</v>
      </c>
      <c r="D10" s="25">
        <v>3113</v>
      </c>
      <c r="E10" s="31">
        <v>6121</v>
      </c>
      <c r="F10" s="25" t="s">
        <v>8</v>
      </c>
      <c r="G10" s="25" t="s">
        <v>7</v>
      </c>
      <c r="H10" s="26" t="s">
        <v>21</v>
      </c>
      <c r="I10" s="15">
        <v>455000</v>
      </c>
    </row>
    <row r="11" spans="1:9" s="8" customFormat="1" ht="15" customHeight="1" x14ac:dyDescent="0.2">
      <c r="A11" s="27" t="s">
        <v>88</v>
      </c>
      <c r="B11" s="25"/>
      <c r="C11" s="32"/>
      <c r="D11" s="25"/>
      <c r="E11" s="28"/>
      <c r="F11" s="28"/>
      <c r="G11" s="28"/>
      <c r="H11" s="29"/>
      <c r="I11" s="13">
        <f>SUM(I10+I9)</f>
        <v>485000</v>
      </c>
    </row>
    <row r="12" spans="1:9" s="8" customFormat="1" ht="15" customHeight="1" x14ac:dyDescent="0.2">
      <c r="A12" s="35" t="s">
        <v>131</v>
      </c>
      <c r="B12" s="25" t="s">
        <v>9</v>
      </c>
      <c r="C12" s="26" t="s">
        <v>133</v>
      </c>
      <c r="D12" s="25">
        <v>3113</v>
      </c>
      <c r="E12" s="31">
        <v>6121</v>
      </c>
      <c r="F12" s="25" t="s">
        <v>8</v>
      </c>
      <c r="G12" s="25" t="s">
        <v>7</v>
      </c>
      <c r="H12" s="26" t="s">
        <v>21</v>
      </c>
      <c r="I12" s="23">
        <v>30000</v>
      </c>
    </row>
    <row r="13" spans="1:9" s="8" customFormat="1" ht="15" customHeight="1" x14ac:dyDescent="0.2">
      <c r="A13" s="27" t="s">
        <v>132</v>
      </c>
      <c r="B13" s="25"/>
      <c r="C13" s="32"/>
      <c r="D13" s="25"/>
      <c r="E13" s="28"/>
      <c r="F13" s="28"/>
      <c r="G13" s="28"/>
      <c r="H13" s="29"/>
      <c r="I13" s="13">
        <f xml:space="preserve"> SUM(I12)</f>
        <v>30000</v>
      </c>
    </row>
    <row r="14" spans="1:9" s="8" customFormat="1" ht="15" customHeight="1" x14ac:dyDescent="0.2">
      <c r="A14" s="35" t="s">
        <v>120</v>
      </c>
      <c r="B14" s="25" t="s">
        <v>9</v>
      </c>
      <c r="C14" s="26" t="s">
        <v>51</v>
      </c>
      <c r="D14" s="25">
        <v>3412</v>
      </c>
      <c r="E14" s="47">
        <v>5137</v>
      </c>
      <c r="F14" s="25" t="s">
        <v>8</v>
      </c>
      <c r="G14" s="25" t="s">
        <v>7</v>
      </c>
      <c r="H14" s="26" t="s">
        <v>21</v>
      </c>
      <c r="I14" s="23">
        <v>30000</v>
      </c>
    </row>
    <row r="15" spans="1:9" s="8" customFormat="1" ht="15" customHeight="1" x14ac:dyDescent="0.2">
      <c r="A15" s="33" t="s">
        <v>50</v>
      </c>
      <c r="B15" s="25" t="s">
        <v>9</v>
      </c>
      <c r="C15" s="26" t="s">
        <v>51</v>
      </c>
      <c r="D15" s="25">
        <v>3412</v>
      </c>
      <c r="E15" s="25">
        <v>5139</v>
      </c>
      <c r="F15" s="25" t="s">
        <v>8</v>
      </c>
      <c r="G15" s="25" t="s">
        <v>7</v>
      </c>
      <c r="H15" s="26" t="s">
        <v>21</v>
      </c>
      <c r="I15" s="14">
        <v>10000</v>
      </c>
    </row>
    <row r="16" spans="1:9" ht="15" customHeight="1" x14ac:dyDescent="0.2">
      <c r="A16" s="33" t="s">
        <v>14</v>
      </c>
      <c r="B16" s="25" t="s">
        <v>9</v>
      </c>
      <c r="C16" s="26" t="s">
        <v>51</v>
      </c>
      <c r="D16" s="25">
        <v>3412</v>
      </c>
      <c r="E16" s="47">
        <v>5151</v>
      </c>
      <c r="F16" s="25" t="s">
        <v>8</v>
      </c>
      <c r="G16" s="47">
        <v>231</v>
      </c>
      <c r="H16" s="49" t="s">
        <v>21</v>
      </c>
      <c r="I16" s="14">
        <v>25000</v>
      </c>
    </row>
    <row r="17" spans="1:11" ht="15" customHeight="1" x14ac:dyDescent="0.2">
      <c r="A17" s="33" t="s">
        <v>16</v>
      </c>
      <c r="B17" s="25" t="s">
        <v>9</v>
      </c>
      <c r="C17" s="26" t="s">
        <v>51</v>
      </c>
      <c r="D17" s="25">
        <v>3412</v>
      </c>
      <c r="E17" s="25">
        <v>5154</v>
      </c>
      <c r="F17" s="25" t="s">
        <v>8</v>
      </c>
      <c r="G17" s="25" t="s">
        <v>7</v>
      </c>
      <c r="H17" s="26" t="s">
        <v>21</v>
      </c>
      <c r="I17" s="14">
        <v>80000</v>
      </c>
    </row>
    <row r="18" spans="1:11" s="8" customFormat="1" ht="15" customHeight="1" x14ac:dyDescent="0.2">
      <c r="A18" s="33" t="s">
        <v>15</v>
      </c>
      <c r="B18" s="25" t="s">
        <v>9</v>
      </c>
      <c r="C18" s="26" t="s">
        <v>51</v>
      </c>
      <c r="D18" s="25">
        <v>3412</v>
      </c>
      <c r="E18" s="47">
        <v>5153</v>
      </c>
      <c r="F18" s="25" t="s">
        <v>8</v>
      </c>
      <c r="G18" s="47">
        <v>231</v>
      </c>
      <c r="H18" s="49" t="s">
        <v>21</v>
      </c>
      <c r="I18" s="14">
        <v>25000</v>
      </c>
    </row>
    <row r="19" spans="1:11" ht="15" customHeight="1" x14ac:dyDescent="0.2">
      <c r="A19" s="30" t="s">
        <v>53</v>
      </c>
      <c r="B19" s="25" t="s">
        <v>9</v>
      </c>
      <c r="C19" s="26" t="s">
        <v>51</v>
      </c>
      <c r="D19" s="25">
        <v>3412</v>
      </c>
      <c r="E19" s="31">
        <v>5156</v>
      </c>
      <c r="F19" s="25" t="s">
        <v>8</v>
      </c>
      <c r="G19" s="25" t="s">
        <v>7</v>
      </c>
      <c r="H19" s="26" t="s">
        <v>21</v>
      </c>
      <c r="I19" s="15">
        <v>15000</v>
      </c>
    </row>
    <row r="20" spans="1:11" s="8" customFormat="1" ht="15" customHeight="1" x14ac:dyDescent="0.2">
      <c r="A20" s="30" t="s">
        <v>52</v>
      </c>
      <c r="B20" s="25" t="s">
        <v>9</v>
      </c>
      <c r="C20" s="26" t="s">
        <v>51</v>
      </c>
      <c r="D20" s="25">
        <v>3412</v>
      </c>
      <c r="E20" s="47">
        <v>5169</v>
      </c>
      <c r="F20" s="25" t="s">
        <v>8</v>
      </c>
      <c r="G20" s="47">
        <v>231</v>
      </c>
      <c r="H20" s="49" t="s">
        <v>21</v>
      </c>
      <c r="I20" s="15">
        <v>20000</v>
      </c>
    </row>
    <row r="21" spans="1:11" ht="15" customHeight="1" x14ac:dyDescent="0.2">
      <c r="A21" s="30" t="s">
        <v>12</v>
      </c>
      <c r="B21" s="25" t="s">
        <v>9</v>
      </c>
      <c r="C21" s="26" t="s">
        <v>51</v>
      </c>
      <c r="D21" s="25">
        <v>3412</v>
      </c>
      <c r="E21" s="31">
        <v>5171</v>
      </c>
      <c r="F21" s="25" t="s">
        <v>8</v>
      </c>
      <c r="G21" s="31">
        <v>231</v>
      </c>
      <c r="H21" s="34" t="s">
        <v>21</v>
      </c>
      <c r="I21" s="15">
        <v>45000</v>
      </c>
    </row>
    <row r="22" spans="1:11" s="8" customFormat="1" ht="15" customHeight="1" x14ac:dyDescent="0.2">
      <c r="A22" s="27" t="s">
        <v>119</v>
      </c>
      <c r="B22" s="25"/>
      <c r="C22" s="32"/>
      <c r="D22" s="25"/>
      <c r="E22" s="28"/>
      <c r="F22" s="28"/>
      <c r="G22" s="28"/>
      <c r="H22" s="29"/>
      <c r="I22" s="13">
        <f>SUM(I14+I15+I16+I17+I18+I19+I20+I21)</f>
        <v>250000</v>
      </c>
    </row>
    <row r="23" spans="1:11" ht="15" customHeight="1" x14ac:dyDescent="0.2">
      <c r="A23" s="24" t="s">
        <v>18</v>
      </c>
      <c r="B23" s="25" t="s">
        <v>9</v>
      </c>
      <c r="C23" s="26" t="s">
        <v>32</v>
      </c>
      <c r="D23" s="25">
        <v>3726</v>
      </c>
      <c r="E23" s="25">
        <v>5156</v>
      </c>
      <c r="F23" s="25" t="s">
        <v>8</v>
      </c>
      <c r="G23" s="25" t="s">
        <v>7</v>
      </c>
      <c r="H23" s="26" t="s">
        <v>21</v>
      </c>
      <c r="I23" s="17">
        <v>5000</v>
      </c>
    </row>
    <row r="24" spans="1:11" ht="15" customHeight="1" x14ac:dyDescent="0.2">
      <c r="A24" s="30" t="s">
        <v>12</v>
      </c>
      <c r="B24" s="25" t="s">
        <v>9</v>
      </c>
      <c r="C24" s="26" t="s">
        <v>32</v>
      </c>
      <c r="D24" s="25">
        <v>3726</v>
      </c>
      <c r="E24" s="31">
        <v>5171</v>
      </c>
      <c r="F24" s="25" t="s">
        <v>8</v>
      </c>
      <c r="G24" s="25" t="s">
        <v>7</v>
      </c>
      <c r="H24" s="26" t="s">
        <v>21</v>
      </c>
      <c r="I24" s="17">
        <v>5000</v>
      </c>
    </row>
    <row r="25" spans="1:11" s="8" customFormat="1" x14ac:dyDescent="0.2">
      <c r="A25" s="27" t="s">
        <v>89</v>
      </c>
      <c r="B25" s="25"/>
      <c r="C25" s="32"/>
      <c r="D25" s="25"/>
      <c r="E25" s="28"/>
      <c r="F25" s="28"/>
      <c r="G25" s="28"/>
      <c r="H25" s="29"/>
      <c r="I25" s="13">
        <f xml:space="preserve"> SUM(I23+I24)</f>
        <v>10000</v>
      </c>
    </row>
    <row r="26" spans="1:11" ht="15" customHeight="1" x14ac:dyDescent="0.2">
      <c r="A26" s="35" t="s">
        <v>99</v>
      </c>
      <c r="B26" s="25" t="s">
        <v>9</v>
      </c>
      <c r="C26" s="26" t="s">
        <v>23</v>
      </c>
      <c r="D26" s="25">
        <v>3319</v>
      </c>
      <c r="E26" s="36">
        <v>5137</v>
      </c>
      <c r="F26" s="37" t="s">
        <v>8</v>
      </c>
      <c r="G26" s="37" t="s">
        <v>7</v>
      </c>
      <c r="H26" s="38" t="s">
        <v>21</v>
      </c>
      <c r="I26" s="17">
        <v>15000</v>
      </c>
      <c r="K26" s="9"/>
    </row>
    <row r="27" spans="1:11" s="8" customFormat="1" ht="15" customHeight="1" x14ac:dyDescent="0.2">
      <c r="A27" s="35" t="s">
        <v>14</v>
      </c>
      <c r="B27" s="25" t="s">
        <v>9</v>
      </c>
      <c r="C27" s="26" t="s">
        <v>23</v>
      </c>
      <c r="D27" s="25">
        <v>3319</v>
      </c>
      <c r="E27" s="36">
        <v>5151</v>
      </c>
      <c r="F27" s="37" t="s">
        <v>8</v>
      </c>
      <c r="G27" s="37" t="s">
        <v>7</v>
      </c>
      <c r="H27" s="38" t="s">
        <v>21</v>
      </c>
      <c r="I27" s="17">
        <v>1000</v>
      </c>
    </row>
    <row r="28" spans="1:11" ht="15" customHeight="1" x14ac:dyDescent="0.2">
      <c r="A28" s="30" t="s">
        <v>16</v>
      </c>
      <c r="B28" s="25" t="s">
        <v>9</v>
      </c>
      <c r="C28" s="26" t="s">
        <v>23</v>
      </c>
      <c r="D28" s="25">
        <v>3319</v>
      </c>
      <c r="E28" s="47">
        <v>5154</v>
      </c>
      <c r="F28" s="37" t="s">
        <v>8</v>
      </c>
      <c r="G28" s="47">
        <v>231</v>
      </c>
      <c r="H28" s="49" t="s">
        <v>21</v>
      </c>
      <c r="I28" s="17">
        <v>6000</v>
      </c>
    </row>
    <row r="29" spans="1:11" s="8" customFormat="1" ht="15" customHeight="1" x14ac:dyDescent="0.2">
      <c r="A29" s="35" t="s">
        <v>55</v>
      </c>
      <c r="B29" s="25" t="s">
        <v>9</v>
      </c>
      <c r="C29" s="26" t="s">
        <v>23</v>
      </c>
      <c r="D29" s="25">
        <v>3319</v>
      </c>
      <c r="E29" s="36">
        <v>5169</v>
      </c>
      <c r="F29" s="37" t="s">
        <v>8</v>
      </c>
      <c r="G29" s="37" t="s">
        <v>7</v>
      </c>
      <c r="H29" s="38" t="s">
        <v>21</v>
      </c>
      <c r="I29" s="17">
        <v>6000</v>
      </c>
    </row>
    <row r="30" spans="1:11" ht="15" customHeight="1" x14ac:dyDescent="0.2">
      <c r="A30" s="30" t="s">
        <v>12</v>
      </c>
      <c r="B30" s="25" t="s">
        <v>9</v>
      </c>
      <c r="C30" s="26" t="s">
        <v>23</v>
      </c>
      <c r="D30" s="25">
        <v>3319</v>
      </c>
      <c r="E30" s="36">
        <v>5171</v>
      </c>
      <c r="F30" s="37" t="s">
        <v>8</v>
      </c>
      <c r="G30" s="36">
        <v>231</v>
      </c>
      <c r="H30" s="65" t="s">
        <v>21</v>
      </c>
      <c r="I30" s="17">
        <v>2000</v>
      </c>
    </row>
    <row r="31" spans="1:11" ht="15" customHeight="1" x14ac:dyDescent="0.2">
      <c r="A31" s="27" t="s">
        <v>90</v>
      </c>
      <c r="B31" s="37"/>
      <c r="C31" s="38"/>
      <c r="D31" s="37"/>
      <c r="E31" s="37"/>
      <c r="F31" s="37"/>
      <c r="G31" s="37"/>
      <c r="H31" s="38"/>
      <c r="I31" s="13">
        <f xml:space="preserve"> SUM(I26+I27+I28+I29+I30)</f>
        <v>30000</v>
      </c>
    </row>
    <row r="32" spans="1:11" s="10" customFormat="1" ht="15" customHeight="1" x14ac:dyDescent="0.2">
      <c r="A32" s="24" t="s">
        <v>101</v>
      </c>
      <c r="B32" s="37" t="s">
        <v>9</v>
      </c>
      <c r="C32" s="38" t="s">
        <v>19</v>
      </c>
      <c r="D32" s="37">
        <v>5512</v>
      </c>
      <c r="E32" s="37">
        <v>5132</v>
      </c>
      <c r="F32" s="37" t="s">
        <v>8</v>
      </c>
      <c r="G32" s="37" t="s">
        <v>7</v>
      </c>
      <c r="H32" s="38" t="s">
        <v>21</v>
      </c>
      <c r="I32" s="17">
        <v>3900</v>
      </c>
    </row>
    <row r="33" spans="1:9" s="21" customFormat="1" ht="15" customHeight="1" x14ac:dyDescent="0.2">
      <c r="A33" s="33" t="s">
        <v>22</v>
      </c>
      <c r="B33" s="25" t="s">
        <v>9</v>
      </c>
      <c r="C33" s="26" t="s">
        <v>19</v>
      </c>
      <c r="D33" s="25">
        <v>5512</v>
      </c>
      <c r="E33" s="42">
        <v>5133</v>
      </c>
      <c r="F33" s="42" t="s">
        <v>8</v>
      </c>
      <c r="G33" s="42" t="s">
        <v>7</v>
      </c>
      <c r="H33" s="43" t="s">
        <v>21</v>
      </c>
      <c r="I33" s="17" t="s">
        <v>63</v>
      </c>
    </row>
    <row r="34" spans="1:9" s="10" customFormat="1" ht="15" customHeight="1" x14ac:dyDescent="0.2">
      <c r="A34" s="33" t="s">
        <v>56</v>
      </c>
      <c r="B34" s="25" t="s">
        <v>9</v>
      </c>
      <c r="C34" s="26" t="s">
        <v>19</v>
      </c>
      <c r="D34" s="25">
        <v>5512</v>
      </c>
      <c r="E34" s="25">
        <v>5137</v>
      </c>
      <c r="F34" s="42" t="s">
        <v>8</v>
      </c>
      <c r="G34" s="25" t="s">
        <v>7</v>
      </c>
      <c r="H34" s="26" t="s">
        <v>21</v>
      </c>
      <c r="I34" s="17">
        <v>6800</v>
      </c>
    </row>
    <row r="35" spans="1:9" s="10" customFormat="1" ht="15" customHeight="1" x14ac:dyDescent="0.2">
      <c r="A35" s="33" t="s">
        <v>100</v>
      </c>
      <c r="B35" s="25" t="s">
        <v>9</v>
      </c>
      <c r="C35" s="26" t="s">
        <v>19</v>
      </c>
      <c r="D35" s="25">
        <v>5512</v>
      </c>
      <c r="E35" s="25">
        <v>5139</v>
      </c>
      <c r="F35" s="25" t="s">
        <v>8</v>
      </c>
      <c r="G35" s="25" t="s">
        <v>7</v>
      </c>
      <c r="H35" s="26" t="s">
        <v>21</v>
      </c>
      <c r="I35" s="17">
        <v>2000</v>
      </c>
    </row>
    <row r="36" spans="1:9" s="12" customFormat="1" ht="15.75" customHeight="1" x14ac:dyDescent="0.2">
      <c r="A36" s="33" t="s">
        <v>14</v>
      </c>
      <c r="B36" s="25" t="s">
        <v>9</v>
      </c>
      <c r="C36" s="26" t="s">
        <v>19</v>
      </c>
      <c r="D36" s="25">
        <v>5512</v>
      </c>
      <c r="E36" s="31">
        <v>5151</v>
      </c>
      <c r="F36" s="42" t="s">
        <v>8</v>
      </c>
      <c r="G36" s="31">
        <v>231</v>
      </c>
      <c r="H36" s="34" t="s">
        <v>21</v>
      </c>
      <c r="I36" s="17">
        <v>4500</v>
      </c>
    </row>
    <row r="37" spans="1:9" s="8" customFormat="1" ht="15" customHeight="1" x14ac:dyDescent="0.2">
      <c r="A37" s="33" t="s">
        <v>15</v>
      </c>
      <c r="B37" s="25" t="s">
        <v>9</v>
      </c>
      <c r="C37" s="26" t="s">
        <v>19</v>
      </c>
      <c r="D37" s="25">
        <v>5512</v>
      </c>
      <c r="E37" s="47">
        <v>5153</v>
      </c>
      <c r="F37" s="37" t="s">
        <v>8</v>
      </c>
      <c r="G37" s="25" t="s">
        <v>7</v>
      </c>
      <c r="H37" s="26" t="s">
        <v>21</v>
      </c>
      <c r="I37" s="17">
        <v>14000</v>
      </c>
    </row>
    <row r="38" spans="1:9" s="8" customFormat="1" x14ac:dyDescent="0.2">
      <c r="A38" s="33" t="s">
        <v>16</v>
      </c>
      <c r="B38" s="25" t="s">
        <v>9</v>
      </c>
      <c r="C38" s="26" t="s">
        <v>19</v>
      </c>
      <c r="D38" s="25">
        <v>5512</v>
      </c>
      <c r="E38" s="31">
        <v>5154</v>
      </c>
      <c r="F38" s="25" t="s">
        <v>8</v>
      </c>
      <c r="G38" s="25" t="s">
        <v>7</v>
      </c>
      <c r="H38" s="26" t="s">
        <v>21</v>
      </c>
      <c r="I38" s="17">
        <v>13000</v>
      </c>
    </row>
    <row r="39" spans="1:9" s="8" customFormat="1" ht="15" customHeight="1" x14ac:dyDescent="0.2">
      <c r="A39" s="33" t="s">
        <v>57</v>
      </c>
      <c r="B39" s="25" t="s">
        <v>9</v>
      </c>
      <c r="C39" s="26" t="s">
        <v>19</v>
      </c>
      <c r="D39" s="25">
        <v>5512</v>
      </c>
      <c r="E39" s="25">
        <v>5156</v>
      </c>
      <c r="F39" s="25" t="s">
        <v>8</v>
      </c>
      <c r="G39" s="25" t="s">
        <v>7</v>
      </c>
      <c r="H39" s="26" t="s">
        <v>21</v>
      </c>
      <c r="I39" s="17">
        <v>17450</v>
      </c>
    </row>
    <row r="40" spans="1:9" ht="15" customHeight="1" x14ac:dyDescent="0.2">
      <c r="A40" s="33" t="s">
        <v>33</v>
      </c>
      <c r="B40" s="25" t="s">
        <v>9</v>
      </c>
      <c r="C40" s="26" t="s">
        <v>19</v>
      </c>
      <c r="D40" s="25">
        <v>5512</v>
      </c>
      <c r="E40" s="47">
        <v>5163</v>
      </c>
      <c r="F40" s="37" t="s">
        <v>8</v>
      </c>
      <c r="G40" s="25" t="s">
        <v>7</v>
      </c>
      <c r="H40" s="26" t="s">
        <v>21</v>
      </c>
      <c r="I40" s="17">
        <v>4450</v>
      </c>
    </row>
    <row r="41" spans="1:9" s="8" customFormat="1" ht="15" customHeight="1" x14ac:dyDescent="0.2">
      <c r="A41" s="33" t="s">
        <v>58</v>
      </c>
      <c r="B41" s="25" t="s">
        <v>9</v>
      </c>
      <c r="C41" s="26" t="s">
        <v>19</v>
      </c>
      <c r="D41" s="25">
        <v>5512</v>
      </c>
      <c r="E41" s="31">
        <v>5167</v>
      </c>
      <c r="F41" s="25" t="s">
        <v>8</v>
      </c>
      <c r="G41" s="25" t="s">
        <v>7</v>
      </c>
      <c r="H41" s="26" t="s">
        <v>21</v>
      </c>
      <c r="I41" s="17">
        <v>32377</v>
      </c>
    </row>
    <row r="42" spans="1:9" x14ac:dyDescent="0.2">
      <c r="A42" s="33" t="s">
        <v>59</v>
      </c>
      <c r="B42" s="25" t="s">
        <v>9</v>
      </c>
      <c r="C42" s="26" t="s">
        <v>19</v>
      </c>
      <c r="D42" s="25">
        <v>5512</v>
      </c>
      <c r="E42" s="47">
        <v>5169</v>
      </c>
      <c r="F42" s="37" t="s">
        <v>8</v>
      </c>
      <c r="G42" s="25" t="s">
        <v>7</v>
      </c>
      <c r="H42" s="26" t="s">
        <v>21</v>
      </c>
      <c r="I42" s="17">
        <v>9000</v>
      </c>
    </row>
    <row r="43" spans="1:9" s="8" customFormat="1" ht="15" customHeight="1" x14ac:dyDescent="0.2">
      <c r="A43" s="33" t="s">
        <v>102</v>
      </c>
      <c r="B43" s="25" t="s">
        <v>9</v>
      </c>
      <c r="C43" s="26" t="s">
        <v>19</v>
      </c>
      <c r="D43" s="25">
        <v>5512</v>
      </c>
      <c r="E43" s="31">
        <v>5171</v>
      </c>
      <c r="F43" s="25" t="s">
        <v>8</v>
      </c>
      <c r="G43" s="25" t="s">
        <v>7</v>
      </c>
      <c r="H43" s="26" t="s">
        <v>21</v>
      </c>
      <c r="I43" s="17">
        <v>10000</v>
      </c>
    </row>
    <row r="44" spans="1:9" s="8" customFormat="1" ht="15" customHeight="1" x14ac:dyDescent="0.2">
      <c r="A44" s="30" t="s">
        <v>60</v>
      </c>
      <c r="B44" s="25" t="s">
        <v>9</v>
      </c>
      <c r="C44" s="26" t="s">
        <v>19</v>
      </c>
      <c r="D44" s="25">
        <v>5512</v>
      </c>
      <c r="E44" s="47">
        <v>5161</v>
      </c>
      <c r="F44" s="37" t="s">
        <v>8</v>
      </c>
      <c r="G44" s="25" t="s">
        <v>7</v>
      </c>
      <c r="H44" s="26" t="s">
        <v>21</v>
      </c>
      <c r="I44" s="17">
        <v>200</v>
      </c>
    </row>
    <row r="45" spans="1:9" s="8" customFormat="1" ht="15" customHeight="1" x14ac:dyDescent="0.2">
      <c r="A45" s="33" t="s">
        <v>61</v>
      </c>
      <c r="B45" s="25" t="s">
        <v>9</v>
      </c>
      <c r="C45" s="26" t="s">
        <v>19</v>
      </c>
      <c r="D45" s="25">
        <v>5512</v>
      </c>
      <c r="E45" s="25">
        <v>5021</v>
      </c>
      <c r="F45" s="25" t="s">
        <v>8</v>
      </c>
      <c r="G45" s="25" t="s">
        <v>7</v>
      </c>
      <c r="H45" s="26" t="s">
        <v>21</v>
      </c>
      <c r="I45" s="17">
        <v>29500</v>
      </c>
    </row>
    <row r="46" spans="1:9" s="8" customFormat="1" ht="15" customHeight="1" x14ac:dyDescent="0.2">
      <c r="A46" s="33" t="s">
        <v>46</v>
      </c>
      <c r="B46" s="25" t="s">
        <v>9</v>
      </c>
      <c r="C46" s="26" t="s">
        <v>19</v>
      </c>
      <c r="D46" s="25">
        <v>5512</v>
      </c>
      <c r="E46" s="25">
        <v>5901</v>
      </c>
      <c r="F46" s="25" t="s">
        <v>8</v>
      </c>
      <c r="G46" s="25" t="s">
        <v>7</v>
      </c>
      <c r="H46" s="26" t="s">
        <v>21</v>
      </c>
      <c r="I46" s="17">
        <v>10000</v>
      </c>
    </row>
    <row r="47" spans="1:9" ht="15" customHeight="1" x14ac:dyDescent="0.2">
      <c r="A47" s="27" t="s">
        <v>62</v>
      </c>
      <c r="B47" s="25"/>
      <c r="C47" s="26"/>
      <c r="D47" s="25"/>
      <c r="E47" s="25"/>
      <c r="F47" s="25"/>
      <c r="G47" s="25"/>
      <c r="H47" s="26"/>
      <c r="I47" s="13">
        <v>158177</v>
      </c>
    </row>
    <row r="48" spans="1:9" s="8" customFormat="1" ht="15" customHeight="1" x14ac:dyDescent="0.2">
      <c r="A48" s="24" t="s">
        <v>121</v>
      </c>
      <c r="B48" s="25" t="s">
        <v>9</v>
      </c>
      <c r="C48" s="26" t="s">
        <v>10</v>
      </c>
      <c r="D48" s="25">
        <v>6171</v>
      </c>
      <c r="E48" s="25">
        <v>5021</v>
      </c>
      <c r="F48" s="25" t="s">
        <v>8</v>
      </c>
      <c r="G48" s="25" t="s">
        <v>7</v>
      </c>
      <c r="H48" s="26" t="s">
        <v>21</v>
      </c>
      <c r="I48" s="17">
        <v>45000</v>
      </c>
    </row>
    <row r="49" spans="1:9" s="8" customFormat="1" ht="15" customHeight="1" x14ac:dyDescent="0.2">
      <c r="A49" s="33" t="s">
        <v>123</v>
      </c>
      <c r="B49" s="25" t="s">
        <v>9</v>
      </c>
      <c r="C49" s="26" t="s">
        <v>10</v>
      </c>
      <c r="D49" s="25">
        <v>6171</v>
      </c>
      <c r="E49" s="25">
        <v>5032</v>
      </c>
      <c r="F49" s="25" t="s">
        <v>8</v>
      </c>
      <c r="G49" s="25" t="s">
        <v>7</v>
      </c>
      <c r="H49" s="26" t="s">
        <v>21</v>
      </c>
      <c r="I49" s="17">
        <v>23200</v>
      </c>
    </row>
    <row r="50" spans="1:9" s="8" customFormat="1" x14ac:dyDescent="0.2">
      <c r="A50" s="30" t="s">
        <v>122</v>
      </c>
      <c r="B50" s="25" t="s">
        <v>9</v>
      </c>
      <c r="C50" s="26" t="s">
        <v>10</v>
      </c>
      <c r="D50" s="25">
        <v>6171</v>
      </c>
      <c r="E50" s="47">
        <v>5031</v>
      </c>
      <c r="F50" s="37" t="s">
        <v>8</v>
      </c>
      <c r="G50" s="25" t="s">
        <v>7</v>
      </c>
      <c r="H50" s="26" t="s">
        <v>21</v>
      </c>
      <c r="I50" s="17">
        <v>55000</v>
      </c>
    </row>
    <row r="51" spans="1:9" s="8" customFormat="1" ht="15" customHeight="1" x14ac:dyDescent="0.2">
      <c r="A51" s="33" t="s">
        <v>124</v>
      </c>
      <c r="B51" s="25" t="s">
        <v>9</v>
      </c>
      <c r="C51" s="26" t="s">
        <v>10</v>
      </c>
      <c r="D51" s="25">
        <v>6171</v>
      </c>
      <c r="E51" s="25">
        <v>5011</v>
      </c>
      <c r="F51" s="25" t="s">
        <v>8</v>
      </c>
      <c r="G51" s="25" t="s">
        <v>7</v>
      </c>
      <c r="H51" s="26" t="s">
        <v>21</v>
      </c>
      <c r="I51" s="17">
        <v>258000</v>
      </c>
    </row>
    <row r="52" spans="1:9" s="8" customFormat="1" ht="15" customHeight="1" x14ac:dyDescent="0.2">
      <c r="A52" s="44" t="s">
        <v>125</v>
      </c>
      <c r="B52" s="25" t="s">
        <v>9</v>
      </c>
      <c r="C52" s="26" t="s">
        <v>10</v>
      </c>
      <c r="D52" s="25">
        <v>6171</v>
      </c>
      <c r="E52" s="31">
        <v>5137</v>
      </c>
      <c r="F52" s="25" t="s">
        <v>8</v>
      </c>
      <c r="G52" s="25" t="s">
        <v>7</v>
      </c>
      <c r="H52" s="26" t="s">
        <v>21</v>
      </c>
      <c r="I52" s="17">
        <v>25000</v>
      </c>
    </row>
    <row r="53" spans="1:9" ht="15" customHeight="1" x14ac:dyDescent="0.2">
      <c r="A53" s="44" t="s">
        <v>126</v>
      </c>
      <c r="B53" s="25" t="s">
        <v>9</v>
      </c>
      <c r="C53" s="26" t="s">
        <v>10</v>
      </c>
      <c r="D53" s="25">
        <v>6171</v>
      </c>
      <c r="E53" s="31">
        <v>5139</v>
      </c>
      <c r="F53" s="25" t="s">
        <v>8</v>
      </c>
      <c r="G53" s="25" t="s">
        <v>7</v>
      </c>
      <c r="H53" s="26" t="s">
        <v>21</v>
      </c>
      <c r="I53" s="17">
        <v>45000</v>
      </c>
    </row>
    <row r="54" spans="1:9" ht="15" customHeight="1" x14ac:dyDescent="0.2">
      <c r="A54" s="30" t="s">
        <v>14</v>
      </c>
      <c r="B54" s="25" t="s">
        <v>9</v>
      </c>
      <c r="C54" s="26" t="s">
        <v>10</v>
      </c>
      <c r="D54" s="37">
        <v>6171</v>
      </c>
      <c r="E54" s="36">
        <v>5151</v>
      </c>
      <c r="F54" s="37" t="s">
        <v>8</v>
      </c>
      <c r="G54" s="25" t="s">
        <v>7</v>
      </c>
      <c r="H54" s="26" t="s">
        <v>21</v>
      </c>
      <c r="I54" s="17">
        <v>8000</v>
      </c>
    </row>
    <row r="55" spans="1:9" s="8" customFormat="1" ht="15" customHeight="1" x14ac:dyDescent="0.2">
      <c r="A55" s="35" t="s">
        <v>15</v>
      </c>
      <c r="B55" s="37" t="s">
        <v>9</v>
      </c>
      <c r="C55" s="38" t="s">
        <v>10</v>
      </c>
      <c r="D55" s="37">
        <v>6171</v>
      </c>
      <c r="E55" s="37">
        <v>5153</v>
      </c>
      <c r="F55" s="37" t="s">
        <v>8</v>
      </c>
      <c r="G55" s="37" t="s">
        <v>7</v>
      </c>
      <c r="H55" s="38" t="s">
        <v>21</v>
      </c>
      <c r="I55" s="17">
        <v>30000</v>
      </c>
    </row>
    <row r="56" spans="1:9" s="8" customFormat="1" ht="24.75" customHeight="1" x14ac:dyDescent="0.2">
      <c r="A56" s="35" t="s">
        <v>16</v>
      </c>
      <c r="B56" s="37" t="s">
        <v>9</v>
      </c>
      <c r="C56" s="38" t="s">
        <v>10</v>
      </c>
      <c r="D56" s="37">
        <v>6171</v>
      </c>
      <c r="E56" s="37">
        <v>5154</v>
      </c>
      <c r="F56" s="37" t="s">
        <v>8</v>
      </c>
      <c r="G56" s="37" t="s">
        <v>7</v>
      </c>
      <c r="H56" s="38" t="s">
        <v>21</v>
      </c>
      <c r="I56" s="17">
        <v>22000</v>
      </c>
    </row>
    <row r="57" spans="1:9" s="21" customFormat="1" ht="15" customHeight="1" x14ac:dyDescent="0.2">
      <c r="A57" s="30" t="s">
        <v>65</v>
      </c>
      <c r="B57" s="25" t="s">
        <v>9</v>
      </c>
      <c r="C57" s="26" t="s">
        <v>10</v>
      </c>
      <c r="D57" s="37">
        <v>6171</v>
      </c>
      <c r="E57" s="36">
        <v>5156</v>
      </c>
      <c r="F57" s="37" t="s">
        <v>8</v>
      </c>
      <c r="G57" s="25" t="s">
        <v>7</v>
      </c>
      <c r="H57" s="26" t="s">
        <v>21</v>
      </c>
      <c r="I57" s="17">
        <v>11000</v>
      </c>
    </row>
    <row r="58" spans="1:9" s="22" customFormat="1" ht="15" customHeight="1" x14ac:dyDescent="0.2">
      <c r="A58" s="33" t="s">
        <v>103</v>
      </c>
      <c r="B58" s="25" t="s">
        <v>9</v>
      </c>
      <c r="C58" s="26" t="s">
        <v>10</v>
      </c>
      <c r="D58" s="25">
        <v>6171</v>
      </c>
      <c r="E58" s="25">
        <v>5161</v>
      </c>
      <c r="F58" s="25" t="s">
        <v>8</v>
      </c>
      <c r="G58" s="25" t="s">
        <v>7</v>
      </c>
      <c r="H58" s="26" t="s">
        <v>21</v>
      </c>
      <c r="I58" s="17">
        <v>1500</v>
      </c>
    </row>
    <row r="59" spans="1:9" s="22" customFormat="1" ht="15" customHeight="1" x14ac:dyDescent="0.2">
      <c r="A59" s="33" t="s">
        <v>17</v>
      </c>
      <c r="B59" s="25" t="s">
        <v>9</v>
      </c>
      <c r="C59" s="26" t="s">
        <v>10</v>
      </c>
      <c r="D59" s="25">
        <v>6171</v>
      </c>
      <c r="E59" s="25">
        <v>5162</v>
      </c>
      <c r="F59" s="25" t="s">
        <v>8</v>
      </c>
      <c r="G59" s="25" t="s">
        <v>7</v>
      </c>
      <c r="H59" s="26" t="s">
        <v>21</v>
      </c>
      <c r="I59" s="17">
        <v>5000</v>
      </c>
    </row>
    <row r="60" spans="1:9" s="21" customFormat="1" ht="15" customHeight="1" x14ac:dyDescent="0.2">
      <c r="A60" s="33" t="s">
        <v>66</v>
      </c>
      <c r="B60" s="25" t="s">
        <v>9</v>
      </c>
      <c r="C60" s="26" t="s">
        <v>10</v>
      </c>
      <c r="D60" s="25">
        <v>6171</v>
      </c>
      <c r="E60" s="25">
        <v>5169</v>
      </c>
      <c r="F60" s="25" t="s">
        <v>8</v>
      </c>
      <c r="G60" s="25" t="s">
        <v>7</v>
      </c>
      <c r="H60" s="26" t="s">
        <v>21</v>
      </c>
      <c r="I60" s="17">
        <v>100000</v>
      </c>
    </row>
    <row r="61" spans="1:9" s="8" customFormat="1" ht="15" customHeight="1" x14ac:dyDescent="0.2">
      <c r="A61" s="33" t="s">
        <v>12</v>
      </c>
      <c r="B61" s="25" t="s">
        <v>9</v>
      </c>
      <c r="C61" s="26" t="s">
        <v>10</v>
      </c>
      <c r="D61" s="25">
        <v>6171</v>
      </c>
      <c r="E61" s="25">
        <v>5171</v>
      </c>
      <c r="F61" s="25" t="s">
        <v>8</v>
      </c>
      <c r="G61" s="25" t="s">
        <v>7</v>
      </c>
      <c r="H61" s="26" t="s">
        <v>21</v>
      </c>
      <c r="I61" s="17">
        <v>6000</v>
      </c>
    </row>
    <row r="62" spans="1:9" s="8" customFormat="1" ht="15" customHeight="1" x14ac:dyDescent="0.2">
      <c r="A62" s="33" t="s">
        <v>30</v>
      </c>
      <c r="B62" s="25" t="s">
        <v>9</v>
      </c>
      <c r="C62" s="26" t="s">
        <v>10</v>
      </c>
      <c r="D62" s="25">
        <v>6171</v>
      </c>
      <c r="E62" s="25">
        <v>5175</v>
      </c>
      <c r="F62" s="25" t="s">
        <v>8</v>
      </c>
      <c r="G62" s="25" t="s">
        <v>7</v>
      </c>
      <c r="H62" s="26" t="s">
        <v>21</v>
      </c>
      <c r="I62" s="17">
        <v>5000</v>
      </c>
    </row>
    <row r="63" spans="1:9" s="8" customFormat="1" ht="15" customHeight="1" x14ac:dyDescent="0.2">
      <c r="A63" s="30" t="s">
        <v>67</v>
      </c>
      <c r="B63" s="25" t="s">
        <v>9</v>
      </c>
      <c r="C63" s="26" t="s">
        <v>10</v>
      </c>
      <c r="D63" s="25">
        <v>6171</v>
      </c>
      <c r="E63" s="47">
        <v>5136</v>
      </c>
      <c r="F63" s="37" t="s">
        <v>8</v>
      </c>
      <c r="G63" s="25" t="s">
        <v>7</v>
      </c>
      <c r="H63" s="26" t="s">
        <v>21</v>
      </c>
      <c r="I63" s="17">
        <v>250</v>
      </c>
    </row>
    <row r="64" spans="1:9" s="8" customFormat="1" ht="15" customHeight="1" x14ac:dyDescent="0.2">
      <c r="A64" s="35" t="s">
        <v>104</v>
      </c>
      <c r="B64" s="37" t="s">
        <v>9</v>
      </c>
      <c r="C64" s="26" t="s">
        <v>10</v>
      </c>
      <c r="D64" s="37">
        <v>6171</v>
      </c>
      <c r="E64" s="36">
        <v>5164</v>
      </c>
      <c r="F64" s="37" t="s">
        <v>8</v>
      </c>
      <c r="G64" s="37" t="s">
        <v>7</v>
      </c>
      <c r="H64" s="38" t="s">
        <v>21</v>
      </c>
      <c r="I64" s="17">
        <v>383</v>
      </c>
    </row>
    <row r="65" spans="1:9" s="8" customFormat="1" ht="15" customHeight="1" x14ac:dyDescent="0.2">
      <c r="A65" s="35" t="s">
        <v>68</v>
      </c>
      <c r="B65" s="37" t="s">
        <v>9</v>
      </c>
      <c r="C65" s="26" t="s">
        <v>10</v>
      </c>
      <c r="D65" s="37">
        <v>6171</v>
      </c>
      <c r="E65" s="36">
        <v>5167</v>
      </c>
      <c r="F65" s="37" t="s">
        <v>8</v>
      </c>
      <c r="G65" s="37">
        <v>231</v>
      </c>
      <c r="H65" s="38" t="s">
        <v>21</v>
      </c>
      <c r="I65" s="17">
        <v>1000</v>
      </c>
    </row>
    <row r="66" spans="1:9" ht="15" customHeight="1" x14ac:dyDescent="0.2">
      <c r="A66" s="30" t="s">
        <v>134</v>
      </c>
      <c r="B66" s="25" t="s">
        <v>9</v>
      </c>
      <c r="C66" s="26" t="s">
        <v>10</v>
      </c>
      <c r="D66" s="25">
        <v>6171</v>
      </c>
      <c r="E66" s="47">
        <v>5168</v>
      </c>
      <c r="F66" s="37" t="s">
        <v>8</v>
      </c>
      <c r="G66" s="25" t="s">
        <v>7</v>
      </c>
      <c r="H66" s="26" t="s">
        <v>21</v>
      </c>
      <c r="I66" s="17">
        <v>500</v>
      </c>
    </row>
    <row r="67" spans="1:9" s="10" customFormat="1" ht="15" customHeight="1" x14ac:dyDescent="0.2">
      <c r="A67" s="27" t="s">
        <v>64</v>
      </c>
      <c r="B67" s="25"/>
      <c r="C67" s="26"/>
      <c r="D67" s="25"/>
      <c r="E67" s="25"/>
      <c r="F67" s="25"/>
      <c r="G67" s="25"/>
      <c r="H67" s="26"/>
      <c r="I67" s="13">
        <f xml:space="preserve"> SUM(I48+I49+I50+I51+I52+I53+I54+I55+I56+I57+I58+I59+I60+I61+I62+I63+I64+I65+I66)</f>
        <v>641833</v>
      </c>
    </row>
    <row r="68" spans="1:9" s="10" customFormat="1" ht="15" customHeight="1" x14ac:dyDescent="0.2">
      <c r="A68" s="33" t="s">
        <v>13</v>
      </c>
      <c r="B68" s="25" t="s">
        <v>9</v>
      </c>
      <c r="C68" s="26" t="s">
        <v>10</v>
      </c>
      <c r="D68" s="25">
        <v>6112</v>
      </c>
      <c r="E68" s="47">
        <v>5023</v>
      </c>
      <c r="F68" s="25" t="s">
        <v>8</v>
      </c>
      <c r="G68" s="47">
        <v>231</v>
      </c>
      <c r="H68" s="26" t="s">
        <v>21</v>
      </c>
      <c r="I68" s="17">
        <v>923060</v>
      </c>
    </row>
    <row r="69" spans="1:9" s="11" customFormat="1" ht="15" customHeight="1" x14ac:dyDescent="0.2">
      <c r="A69" s="33" t="s">
        <v>24</v>
      </c>
      <c r="B69" s="25" t="s">
        <v>9</v>
      </c>
      <c r="C69" s="26" t="s">
        <v>10</v>
      </c>
      <c r="D69" s="25">
        <v>6112</v>
      </c>
      <c r="E69" s="25">
        <v>5031</v>
      </c>
      <c r="F69" s="25" t="s">
        <v>8</v>
      </c>
      <c r="G69" s="25" t="s">
        <v>7</v>
      </c>
      <c r="H69" s="26" t="s">
        <v>21</v>
      </c>
      <c r="I69" s="17">
        <v>150000</v>
      </c>
    </row>
    <row r="70" spans="1:9" s="8" customFormat="1" ht="15" customHeight="1" x14ac:dyDescent="0.2">
      <c r="A70" s="33" t="s">
        <v>25</v>
      </c>
      <c r="B70" s="25" t="s">
        <v>9</v>
      </c>
      <c r="C70" s="26" t="s">
        <v>10</v>
      </c>
      <c r="D70" s="25">
        <v>6112</v>
      </c>
      <c r="E70" s="25">
        <v>5032</v>
      </c>
      <c r="F70" s="25" t="s">
        <v>8</v>
      </c>
      <c r="G70" s="25" t="s">
        <v>7</v>
      </c>
      <c r="H70" s="26" t="s">
        <v>21</v>
      </c>
      <c r="I70" s="17">
        <v>85000</v>
      </c>
    </row>
    <row r="71" spans="1:9" ht="15" customHeight="1" x14ac:dyDescent="0.2">
      <c r="A71" s="33" t="s">
        <v>69</v>
      </c>
      <c r="B71" s="25" t="s">
        <v>9</v>
      </c>
      <c r="C71" s="26" t="s">
        <v>71</v>
      </c>
      <c r="D71" s="25">
        <v>6112</v>
      </c>
      <c r="E71" s="25">
        <v>5173</v>
      </c>
      <c r="F71" s="25" t="s">
        <v>8</v>
      </c>
      <c r="G71" s="25" t="s">
        <v>7</v>
      </c>
      <c r="H71" s="26" t="s">
        <v>21</v>
      </c>
      <c r="I71" s="17">
        <v>400</v>
      </c>
    </row>
    <row r="72" spans="1:9" s="8" customFormat="1" ht="15" customHeight="1" x14ac:dyDescent="0.2">
      <c r="A72" s="30" t="s">
        <v>70</v>
      </c>
      <c r="B72" s="25" t="s">
        <v>9</v>
      </c>
      <c r="C72" s="26" t="s">
        <v>10</v>
      </c>
      <c r="D72" s="25">
        <v>6112</v>
      </c>
      <c r="E72" s="47">
        <v>5194</v>
      </c>
      <c r="F72" s="25" t="s">
        <v>8</v>
      </c>
      <c r="G72" s="47">
        <v>231</v>
      </c>
      <c r="H72" s="26" t="s">
        <v>21</v>
      </c>
      <c r="I72" s="17">
        <v>1000</v>
      </c>
    </row>
    <row r="73" spans="1:9" s="8" customFormat="1" ht="15" customHeight="1" x14ac:dyDescent="0.2">
      <c r="A73" s="27" t="s">
        <v>91</v>
      </c>
      <c r="B73" s="25"/>
      <c r="C73" s="26"/>
      <c r="D73" s="25"/>
      <c r="E73" s="25"/>
      <c r="F73" s="25"/>
      <c r="G73" s="25"/>
      <c r="H73" s="26"/>
      <c r="I73" s="13">
        <f>SUM(I68:I72)</f>
        <v>1159460</v>
      </c>
    </row>
    <row r="74" spans="1:9" s="8" customFormat="1" ht="15" customHeight="1" x14ac:dyDescent="0.2">
      <c r="A74" s="33" t="s">
        <v>127</v>
      </c>
      <c r="B74" s="25" t="s">
        <v>9</v>
      </c>
      <c r="C74" s="26" t="s">
        <v>10</v>
      </c>
      <c r="D74" s="25">
        <v>3745</v>
      </c>
      <c r="E74" s="25">
        <v>5137</v>
      </c>
      <c r="F74" s="25" t="s">
        <v>8</v>
      </c>
      <c r="G74" s="25" t="s">
        <v>7</v>
      </c>
      <c r="H74" s="26" t="s">
        <v>21</v>
      </c>
      <c r="I74" s="17">
        <v>100000</v>
      </c>
    </row>
    <row r="75" spans="1:9" ht="15" customHeight="1" x14ac:dyDescent="0.2">
      <c r="A75" s="24" t="s">
        <v>105</v>
      </c>
      <c r="B75" s="25" t="s">
        <v>9</v>
      </c>
      <c r="C75" s="26" t="s">
        <v>10</v>
      </c>
      <c r="D75" s="25">
        <v>3745</v>
      </c>
      <c r="E75" s="25">
        <v>5139</v>
      </c>
      <c r="F75" s="25" t="s">
        <v>8</v>
      </c>
      <c r="G75" s="25" t="s">
        <v>7</v>
      </c>
      <c r="H75" s="26" t="s">
        <v>21</v>
      </c>
      <c r="I75" s="17">
        <v>40000</v>
      </c>
    </row>
    <row r="76" spans="1:9" s="8" customFormat="1" ht="15" customHeight="1" x14ac:dyDescent="0.2">
      <c r="A76" s="24" t="s">
        <v>106</v>
      </c>
      <c r="B76" s="25" t="s">
        <v>9</v>
      </c>
      <c r="C76" s="26" t="s">
        <v>10</v>
      </c>
      <c r="D76" s="25">
        <v>3745</v>
      </c>
      <c r="E76" s="25">
        <v>5156</v>
      </c>
      <c r="F76" s="25" t="s">
        <v>8</v>
      </c>
      <c r="G76" s="25" t="s">
        <v>7</v>
      </c>
      <c r="H76" s="26" t="s">
        <v>21</v>
      </c>
      <c r="I76" s="17">
        <v>30000</v>
      </c>
    </row>
    <row r="77" spans="1:9" s="8" customFormat="1" ht="15" customHeight="1" x14ac:dyDescent="0.2">
      <c r="A77" s="33" t="s">
        <v>107</v>
      </c>
      <c r="B77" s="25" t="s">
        <v>9</v>
      </c>
      <c r="C77" s="26" t="s">
        <v>10</v>
      </c>
      <c r="D77" s="25">
        <v>3745</v>
      </c>
      <c r="E77" s="25">
        <v>5169</v>
      </c>
      <c r="F77" s="25" t="s">
        <v>8</v>
      </c>
      <c r="G77" s="25" t="s">
        <v>7</v>
      </c>
      <c r="H77" s="26" t="s">
        <v>21</v>
      </c>
      <c r="I77" s="17">
        <v>30000</v>
      </c>
    </row>
    <row r="78" spans="1:9" s="8" customFormat="1" ht="15" customHeight="1" x14ac:dyDescent="0.2">
      <c r="A78" s="33" t="s">
        <v>128</v>
      </c>
      <c r="B78" s="25" t="s">
        <v>9</v>
      </c>
      <c r="C78" s="26" t="s">
        <v>10</v>
      </c>
      <c r="D78" s="25">
        <v>3745</v>
      </c>
      <c r="E78" s="25">
        <v>5171</v>
      </c>
      <c r="F78" s="25" t="s">
        <v>8</v>
      </c>
      <c r="G78" s="25" t="s">
        <v>7</v>
      </c>
      <c r="H78" s="26" t="s">
        <v>21</v>
      </c>
      <c r="I78" s="17">
        <v>40000</v>
      </c>
    </row>
    <row r="79" spans="1:9" ht="15" customHeight="1" x14ac:dyDescent="0.2">
      <c r="A79" s="27" t="s">
        <v>37</v>
      </c>
      <c r="B79" s="25"/>
      <c r="C79" s="26"/>
      <c r="D79" s="25"/>
      <c r="E79" s="25"/>
      <c r="F79" s="25"/>
      <c r="G79" s="25"/>
      <c r="H79" s="26"/>
      <c r="I79" s="13">
        <f xml:space="preserve"> SUM(I74+I75+I76+I77+I78)</f>
        <v>240000</v>
      </c>
    </row>
    <row r="80" spans="1:9" ht="15" customHeight="1" x14ac:dyDescent="0.2">
      <c r="A80" s="35" t="s">
        <v>11</v>
      </c>
      <c r="B80" s="37" t="s">
        <v>9</v>
      </c>
      <c r="C80" s="38" t="s">
        <v>10</v>
      </c>
      <c r="D80" s="37">
        <v>3722</v>
      </c>
      <c r="E80" s="37">
        <v>5169</v>
      </c>
      <c r="F80" s="37" t="s">
        <v>8</v>
      </c>
      <c r="G80" s="37" t="s">
        <v>7</v>
      </c>
      <c r="H80" s="38" t="s">
        <v>21</v>
      </c>
      <c r="I80" s="16">
        <v>5000</v>
      </c>
    </row>
    <row r="81" spans="1:9" ht="15" customHeight="1" x14ac:dyDescent="0.2">
      <c r="A81" s="35" t="s">
        <v>29</v>
      </c>
      <c r="B81" s="37" t="s">
        <v>9</v>
      </c>
      <c r="C81" s="38" t="s">
        <v>10</v>
      </c>
      <c r="D81" s="37">
        <v>3722</v>
      </c>
      <c r="E81" s="37">
        <v>5365</v>
      </c>
      <c r="F81" s="37" t="s">
        <v>8</v>
      </c>
      <c r="G81" s="37" t="s">
        <v>7</v>
      </c>
      <c r="H81" s="38" t="s">
        <v>21</v>
      </c>
      <c r="I81" s="16">
        <v>2000</v>
      </c>
    </row>
    <row r="82" spans="1:9" ht="15" customHeight="1" x14ac:dyDescent="0.2">
      <c r="A82" s="27" t="s">
        <v>92</v>
      </c>
      <c r="B82" s="25"/>
      <c r="C82" s="26"/>
      <c r="D82" s="25"/>
      <c r="E82" s="25"/>
      <c r="F82" s="25"/>
      <c r="G82" s="25"/>
      <c r="H82" s="26"/>
      <c r="I82" s="13">
        <f xml:space="preserve"> SUM(I80+I81)</f>
        <v>7000</v>
      </c>
    </row>
    <row r="83" spans="1:9" x14ac:dyDescent="0.2">
      <c r="A83" s="24" t="s">
        <v>110</v>
      </c>
      <c r="B83" s="25" t="s">
        <v>9</v>
      </c>
      <c r="C83" s="38" t="s">
        <v>10</v>
      </c>
      <c r="D83" s="25">
        <v>3421</v>
      </c>
      <c r="E83" s="25">
        <v>5021</v>
      </c>
      <c r="F83" s="37" t="s">
        <v>8</v>
      </c>
      <c r="G83" s="37" t="s">
        <v>7</v>
      </c>
      <c r="H83" s="38" t="s">
        <v>21</v>
      </c>
      <c r="I83" s="23">
        <v>20000</v>
      </c>
    </row>
    <row r="84" spans="1:9" ht="15" customHeight="1" x14ac:dyDescent="0.2">
      <c r="A84" s="33" t="s">
        <v>111</v>
      </c>
      <c r="B84" s="25" t="s">
        <v>9</v>
      </c>
      <c r="C84" s="38" t="s">
        <v>10</v>
      </c>
      <c r="D84" s="25">
        <v>3421</v>
      </c>
      <c r="E84" s="25">
        <v>5031</v>
      </c>
      <c r="F84" s="37" t="s">
        <v>8</v>
      </c>
      <c r="G84" s="37" t="s">
        <v>7</v>
      </c>
      <c r="H84" s="38" t="s">
        <v>21</v>
      </c>
      <c r="I84" s="23">
        <v>7000</v>
      </c>
    </row>
    <row r="85" spans="1:9" ht="15" customHeight="1" x14ac:dyDescent="0.2">
      <c r="A85" s="33" t="s">
        <v>112</v>
      </c>
      <c r="B85" s="25" t="s">
        <v>9</v>
      </c>
      <c r="C85" s="38" t="s">
        <v>10</v>
      </c>
      <c r="D85" s="25">
        <v>3421</v>
      </c>
      <c r="E85" s="25">
        <v>5032</v>
      </c>
      <c r="F85" s="37" t="s">
        <v>8</v>
      </c>
      <c r="G85" s="37" t="s">
        <v>7</v>
      </c>
      <c r="H85" s="38" t="s">
        <v>21</v>
      </c>
      <c r="I85" s="23">
        <v>3000</v>
      </c>
    </row>
    <row r="86" spans="1:9" ht="15" customHeight="1" x14ac:dyDescent="0.2">
      <c r="A86" s="24" t="s">
        <v>129</v>
      </c>
      <c r="B86" s="25" t="s">
        <v>9</v>
      </c>
      <c r="C86" s="38" t="s">
        <v>10</v>
      </c>
      <c r="D86" s="25">
        <v>3421</v>
      </c>
      <c r="E86" s="25">
        <v>5169</v>
      </c>
      <c r="F86" s="25" t="s">
        <v>8</v>
      </c>
      <c r="G86" s="25" t="s">
        <v>7</v>
      </c>
      <c r="H86" s="26" t="s">
        <v>21</v>
      </c>
      <c r="I86" s="17">
        <v>6000</v>
      </c>
    </row>
    <row r="87" spans="1:9" ht="15" customHeight="1" x14ac:dyDescent="0.2">
      <c r="A87" s="33" t="s">
        <v>108</v>
      </c>
      <c r="B87" s="25" t="s">
        <v>9</v>
      </c>
      <c r="C87" s="38" t="s">
        <v>10</v>
      </c>
      <c r="D87" s="25">
        <v>3421</v>
      </c>
      <c r="E87" s="25">
        <v>5212.5222000000003</v>
      </c>
      <c r="F87" s="25" t="s">
        <v>8</v>
      </c>
      <c r="G87" s="25" t="s">
        <v>7</v>
      </c>
      <c r="H87" s="26" t="s">
        <v>21</v>
      </c>
      <c r="I87" s="17">
        <v>20000</v>
      </c>
    </row>
    <row r="88" spans="1:9" ht="15" customHeight="1" x14ac:dyDescent="0.2">
      <c r="A88" s="33" t="s">
        <v>109</v>
      </c>
      <c r="B88" s="25" t="s">
        <v>9</v>
      </c>
      <c r="C88" s="38" t="s">
        <v>10</v>
      </c>
      <c r="D88" s="25">
        <v>3421</v>
      </c>
      <c r="E88" s="25">
        <v>5139</v>
      </c>
      <c r="F88" s="25" t="s">
        <v>8</v>
      </c>
      <c r="G88" s="25" t="s">
        <v>7</v>
      </c>
      <c r="H88" s="26" t="s">
        <v>21</v>
      </c>
      <c r="I88" s="17">
        <v>5000</v>
      </c>
    </row>
    <row r="89" spans="1:9" s="8" customFormat="1" ht="15" customHeight="1" x14ac:dyDescent="0.2">
      <c r="A89" s="27" t="s">
        <v>72</v>
      </c>
      <c r="B89" s="25"/>
      <c r="C89" s="26"/>
      <c r="D89" s="25"/>
      <c r="E89" s="25"/>
      <c r="F89" s="25"/>
      <c r="G89" s="25"/>
      <c r="H89" s="26"/>
      <c r="I89" s="13">
        <f xml:space="preserve"> SUM(I83+I84+I85+I86+I87+I88)</f>
        <v>61000</v>
      </c>
    </row>
    <row r="90" spans="1:9" s="8" customFormat="1" ht="15" customHeight="1" x14ac:dyDescent="0.2">
      <c r="A90" s="33" t="s">
        <v>75</v>
      </c>
      <c r="B90" s="25" t="s">
        <v>9</v>
      </c>
      <c r="C90" s="26" t="s">
        <v>36</v>
      </c>
      <c r="D90" s="25">
        <v>3421</v>
      </c>
      <c r="E90" s="25">
        <v>5169</v>
      </c>
      <c r="F90" s="25" t="s">
        <v>8</v>
      </c>
      <c r="G90" s="25" t="s">
        <v>7</v>
      </c>
      <c r="H90" s="26" t="s">
        <v>21</v>
      </c>
      <c r="I90" s="17">
        <v>2000</v>
      </c>
    </row>
    <row r="91" spans="1:9" s="8" customFormat="1" ht="15" customHeight="1" x14ac:dyDescent="0.2">
      <c r="A91" s="33" t="s">
        <v>74</v>
      </c>
      <c r="B91" s="25" t="s">
        <v>9</v>
      </c>
      <c r="C91" s="26" t="s">
        <v>36</v>
      </c>
      <c r="D91" s="25">
        <v>3421</v>
      </c>
      <c r="E91" s="25">
        <v>5137</v>
      </c>
      <c r="F91" s="25" t="s">
        <v>8</v>
      </c>
      <c r="G91" s="25" t="s">
        <v>7</v>
      </c>
      <c r="H91" s="26" t="s">
        <v>21</v>
      </c>
      <c r="I91" s="17">
        <v>3000</v>
      </c>
    </row>
    <row r="92" spans="1:9" s="8" customFormat="1" ht="15" customHeight="1" x14ac:dyDescent="0.2">
      <c r="A92" s="27" t="s">
        <v>93</v>
      </c>
      <c r="B92" s="25"/>
      <c r="C92" s="26"/>
      <c r="D92" s="25"/>
      <c r="E92" s="25"/>
      <c r="F92" s="25"/>
      <c r="G92" s="25"/>
      <c r="H92" s="26"/>
      <c r="I92" s="13">
        <f>SUM(I90:I91)</f>
        <v>5000</v>
      </c>
    </row>
    <row r="93" spans="1:9" s="8" customFormat="1" ht="15" customHeight="1" x14ac:dyDescent="0.2">
      <c r="A93" s="35" t="s">
        <v>16</v>
      </c>
      <c r="B93" s="25" t="s">
        <v>9</v>
      </c>
      <c r="C93" s="26" t="s">
        <v>115</v>
      </c>
      <c r="D93" s="25">
        <v>3421</v>
      </c>
      <c r="E93" s="25">
        <v>5154</v>
      </c>
      <c r="F93" s="25" t="s">
        <v>8</v>
      </c>
      <c r="G93" s="25" t="s">
        <v>7</v>
      </c>
      <c r="H93" s="26" t="s">
        <v>21</v>
      </c>
      <c r="I93" s="23">
        <v>6000</v>
      </c>
    </row>
    <row r="94" spans="1:9" s="8" customFormat="1" ht="15" customHeight="1" x14ac:dyDescent="0.2">
      <c r="A94" s="35" t="s">
        <v>114</v>
      </c>
      <c r="B94" s="25" t="s">
        <v>9</v>
      </c>
      <c r="C94" s="26" t="s">
        <v>115</v>
      </c>
      <c r="D94" s="25">
        <v>3421</v>
      </c>
      <c r="E94" s="25">
        <v>6121</v>
      </c>
      <c r="F94" s="25" t="s">
        <v>8</v>
      </c>
      <c r="G94" s="25" t="s">
        <v>7</v>
      </c>
      <c r="H94" s="26" t="s">
        <v>21</v>
      </c>
      <c r="I94" s="23">
        <v>14000</v>
      </c>
    </row>
    <row r="95" spans="1:9" s="8" customFormat="1" ht="15" customHeight="1" x14ac:dyDescent="0.2">
      <c r="A95" s="27" t="s">
        <v>113</v>
      </c>
      <c r="B95" s="25"/>
      <c r="C95" s="26"/>
      <c r="D95" s="25"/>
      <c r="E95" s="25"/>
      <c r="F95" s="25"/>
      <c r="G95" s="25"/>
      <c r="H95" s="26"/>
      <c r="I95" s="13">
        <f xml:space="preserve"> SUM(I93+I94)</f>
        <v>20000</v>
      </c>
    </row>
    <row r="96" spans="1:9" s="8" customFormat="1" ht="15" customHeight="1" x14ac:dyDescent="0.2">
      <c r="A96" s="33" t="s">
        <v>12</v>
      </c>
      <c r="B96" s="25" t="s">
        <v>9</v>
      </c>
      <c r="C96" s="26" t="s">
        <v>76</v>
      </c>
      <c r="D96" s="25">
        <v>3421</v>
      </c>
      <c r="E96" s="25">
        <v>5171</v>
      </c>
      <c r="F96" s="25" t="s">
        <v>8</v>
      </c>
      <c r="G96" s="25" t="s">
        <v>7</v>
      </c>
      <c r="H96" s="26" t="s">
        <v>21</v>
      </c>
      <c r="I96" s="17">
        <v>10000</v>
      </c>
    </row>
    <row r="97" spans="1:9" s="8" customFormat="1" ht="15" customHeight="1" x14ac:dyDescent="0.2">
      <c r="A97" s="33" t="s">
        <v>137</v>
      </c>
      <c r="B97" s="25" t="s">
        <v>9</v>
      </c>
      <c r="C97" s="26" t="s">
        <v>76</v>
      </c>
      <c r="D97" s="25">
        <v>3412</v>
      </c>
      <c r="E97" s="25">
        <v>6121</v>
      </c>
      <c r="F97" s="25" t="s">
        <v>8</v>
      </c>
      <c r="G97" s="25" t="s">
        <v>7</v>
      </c>
      <c r="H97" s="26" t="s">
        <v>21</v>
      </c>
      <c r="I97" s="17">
        <v>150000</v>
      </c>
    </row>
    <row r="98" spans="1:9" s="8" customFormat="1" ht="15" customHeight="1" x14ac:dyDescent="0.2">
      <c r="A98" s="27" t="s">
        <v>94</v>
      </c>
      <c r="B98" s="37"/>
      <c r="C98" s="46"/>
      <c r="D98" s="37"/>
      <c r="E98" s="39"/>
      <c r="F98" s="39"/>
      <c r="G98" s="39"/>
      <c r="H98" s="40"/>
      <c r="I98" s="13">
        <f xml:space="preserve"> SUM(I96+I97)</f>
        <v>160000</v>
      </c>
    </row>
    <row r="99" spans="1:9" s="8" customFormat="1" ht="15" customHeight="1" x14ac:dyDescent="0.2">
      <c r="A99" s="35" t="s">
        <v>73</v>
      </c>
      <c r="B99" s="37" t="s">
        <v>9</v>
      </c>
      <c r="C99" s="38" t="s">
        <v>10</v>
      </c>
      <c r="D99" s="37">
        <v>3613</v>
      </c>
      <c r="E99" s="37">
        <v>5151</v>
      </c>
      <c r="F99" s="37" t="s">
        <v>8</v>
      </c>
      <c r="G99" s="37">
        <v>231</v>
      </c>
      <c r="H99" s="38" t="s">
        <v>21</v>
      </c>
      <c r="I99" s="17">
        <v>1000</v>
      </c>
    </row>
    <row r="100" spans="1:9" s="8" customFormat="1" ht="15" customHeight="1" x14ac:dyDescent="0.2">
      <c r="A100" s="35" t="s">
        <v>16</v>
      </c>
      <c r="B100" s="37" t="s">
        <v>9</v>
      </c>
      <c r="C100" s="38" t="s">
        <v>10</v>
      </c>
      <c r="D100" s="37">
        <v>3613</v>
      </c>
      <c r="E100" s="37">
        <v>5154</v>
      </c>
      <c r="F100" s="37" t="s">
        <v>8</v>
      </c>
      <c r="G100" s="37" t="s">
        <v>7</v>
      </c>
      <c r="H100" s="38" t="s">
        <v>21</v>
      </c>
      <c r="I100" s="17">
        <v>40000</v>
      </c>
    </row>
    <row r="101" spans="1:9" s="21" customFormat="1" ht="15" customHeight="1" x14ac:dyDescent="0.2">
      <c r="A101" s="35" t="s">
        <v>77</v>
      </c>
      <c r="B101" s="37" t="s">
        <v>9</v>
      </c>
      <c r="C101" s="38" t="s">
        <v>10</v>
      </c>
      <c r="D101" s="37">
        <v>3613</v>
      </c>
      <c r="E101" s="37">
        <v>5169</v>
      </c>
      <c r="F101" s="37" t="s">
        <v>8</v>
      </c>
      <c r="G101" s="37" t="s">
        <v>7</v>
      </c>
      <c r="H101" s="38" t="s">
        <v>21</v>
      </c>
      <c r="I101" s="17">
        <v>1000</v>
      </c>
    </row>
    <row r="102" spans="1:9" s="10" customFormat="1" ht="15" customHeight="1" x14ac:dyDescent="0.2">
      <c r="A102" s="41" t="s">
        <v>31</v>
      </c>
      <c r="B102" s="37" t="s">
        <v>9</v>
      </c>
      <c r="C102" s="38" t="s">
        <v>10</v>
      </c>
      <c r="D102" s="37">
        <v>3613</v>
      </c>
      <c r="E102" s="37">
        <v>5171</v>
      </c>
      <c r="F102" s="37" t="s">
        <v>8</v>
      </c>
      <c r="G102" s="37" t="s">
        <v>7</v>
      </c>
      <c r="H102" s="38" t="s">
        <v>21</v>
      </c>
      <c r="I102" s="17">
        <v>1000</v>
      </c>
    </row>
    <row r="103" spans="1:9" s="10" customFormat="1" ht="15" customHeight="1" x14ac:dyDescent="0.2">
      <c r="A103" s="27" t="s">
        <v>95</v>
      </c>
      <c r="B103" s="37"/>
      <c r="C103" s="38"/>
      <c r="D103" s="37"/>
      <c r="E103" s="37"/>
      <c r="F103" s="37"/>
      <c r="G103" s="37"/>
      <c r="H103" s="38"/>
      <c r="I103" s="13">
        <f xml:space="preserve"> SUM(I99+I100+I101+I102)</f>
        <v>43000</v>
      </c>
    </row>
    <row r="104" spans="1:9" s="10" customFormat="1" ht="15" customHeight="1" x14ac:dyDescent="0.2">
      <c r="A104" s="35" t="s">
        <v>135</v>
      </c>
      <c r="B104" s="37" t="s">
        <v>9</v>
      </c>
      <c r="C104" s="38" t="s">
        <v>80</v>
      </c>
      <c r="D104" s="37">
        <v>3639</v>
      </c>
      <c r="E104" s="36">
        <v>5167</v>
      </c>
      <c r="F104" s="37" t="s">
        <v>8</v>
      </c>
      <c r="G104" s="37" t="s">
        <v>7</v>
      </c>
      <c r="H104" s="38" t="s">
        <v>21</v>
      </c>
      <c r="I104" s="23" t="s">
        <v>136</v>
      </c>
    </row>
    <row r="105" spans="1:9" s="10" customFormat="1" ht="15" customHeight="1" x14ac:dyDescent="0.2">
      <c r="A105" s="41" t="s">
        <v>79</v>
      </c>
      <c r="B105" s="37" t="s">
        <v>9</v>
      </c>
      <c r="C105" s="38" t="s">
        <v>80</v>
      </c>
      <c r="D105" s="37">
        <v>3639</v>
      </c>
      <c r="E105" s="36">
        <v>5901</v>
      </c>
      <c r="F105" s="37" t="s">
        <v>8</v>
      </c>
      <c r="G105" s="37" t="s">
        <v>7</v>
      </c>
      <c r="H105" s="38" t="s">
        <v>21</v>
      </c>
      <c r="I105" s="17">
        <v>10000</v>
      </c>
    </row>
    <row r="106" spans="1:9" s="10" customFormat="1" ht="15" customHeight="1" x14ac:dyDescent="0.2">
      <c r="A106" s="27" t="s">
        <v>78</v>
      </c>
      <c r="B106" s="25"/>
      <c r="C106" s="26"/>
      <c r="D106" s="25"/>
      <c r="E106" s="47"/>
      <c r="F106" s="48"/>
      <c r="G106" s="47"/>
      <c r="H106" s="49"/>
      <c r="I106" s="13">
        <v>12000</v>
      </c>
    </row>
    <row r="107" spans="1:9" s="10" customFormat="1" ht="15" customHeight="1" x14ac:dyDescent="0.2">
      <c r="A107" s="41" t="s">
        <v>73</v>
      </c>
      <c r="B107" s="37" t="s">
        <v>9</v>
      </c>
      <c r="C107" s="26" t="s">
        <v>10</v>
      </c>
      <c r="D107" s="25">
        <v>2321</v>
      </c>
      <c r="E107" s="47">
        <v>5151</v>
      </c>
      <c r="F107" s="37" t="s">
        <v>8</v>
      </c>
      <c r="G107" s="37" t="s">
        <v>7</v>
      </c>
      <c r="H107" s="38" t="s">
        <v>21</v>
      </c>
      <c r="I107" s="17">
        <v>500</v>
      </c>
    </row>
    <row r="108" spans="1:9" s="21" customFormat="1" ht="15" customHeight="1" x14ac:dyDescent="0.2">
      <c r="A108" s="27" t="s">
        <v>96</v>
      </c>
      <c r="B108" s="25"/>
      <c r="C108" s="26"/>
      <c r="D108" s="25"/>
      <c r="E108" s="47"/>
      <c r="F108" s="48"/>
      <c r="G108" s="48"/>
      <c r="H108" s="50"/>
      <c r="I108" s="13">
        <f xml:space="preserve"> SUM(I107)</f>
        <v>500</v>
      </c>
    </row>
    <row r="109" spans="1:9" ht="15" customHeight="1" x14ac:dyDescent="0.2">
      <c r="A109" s="45" t="s">
        <v>54</v>
      </c>
      <c r="B109" s="25" t="s">
        <v>9</v>
      </c>
      <c r="C109" s="26" t="s">
        <v>10</v>
      </c>
      <c r="D109" s="25">
        <v>3349</v>
      </c>
      <c r="E109" s="47">
        <v>5139</v>
      </c>
      <c r="F109" s="48" t="s">
        <v>8</v>
      </c>
      <c r="G109" s="48" t="s">
        <v>7</v>
      </c>
      <c r="H109" s="50" t="s">
        <v>21</v>
      </c>
      <c r="I109" s="17">
        <v>60000</v>
      </c>
    </row>
    <row r="110" spans="1:9" s="7" customFormat="1" ht="15" customHeight="1" x14ac:dyDescent="0.2">
      <c r="A110" s="27" t="s">
        <v>97</v>
      </c>
      <c r="B110" s="25"/>
      <c r="C110" s="32"/>
      <c r="D110" s="25"/>
      <c r="E110" s="28"/>
      <c r="F110" s="28"/>
      <c r="G110" s="28"/>
      <c r="H110" s="29"/>
      <c r="I110" s="13">
        <f xml:space="preserve"> SUM(I109)</f>
        <v>60000</v>
      </c>
    </row>
    <row r="111" spans="1:9" s="8" customFormat="1" ht="15" customHeight="1" x14ac:dyDescent="0.2">
      <c r="A111" s="45" t="s">
        <v>138</v>
      </c>
      <c r="B111" s="25" t="s">
        <v>9</v>
      </c>
      <c r="C111" s="26" t="s">
        <v>10</v>
      </c>
      <c r="D111" s="25">
        <v>3399</v>
      </c>
      <c r="E111" s="47">
        <v>5194</v>
      </c>
      <c r="F111" s="48" t="s">
        <v>8</v>
      </c>
      <c r="G111" s="48" t="s">
        <v>7</v>
      </c>
      <c r="H111" s="50" t="s">
        <v>21</v>
      </c>
      <c r="I111" s="17">
        <v>90000</v>
      </c>
    </row>
    <row r="112" spans="1:9" s="8" customFormat="1" ht="15" customHeight="1" x14ac:dyDescent="0.2">
      <c r="A112" s="45" t="s">
        <v>139</v>
      </c>
      <c r="B112" s="25" t="s">
        <v>9</v>
      </c>
      <c r="C112" s="26" t="s">
        <v>10</v>
      </c>
      <c r="D112" s="25">
        <v>3399</v>
      </c>
      <c r="E112" s="47">
        <v>5175</v>
      </c>
      <c r="F112" s="48" t="s">
        <v>8</v>
      </c>
      <c r="G112" s="48" t="s">
        <v>7</v>
      </c>
      <c r="H112" s="50" t="s">
        <v>21</v>
      </c>
      <c r="I112" s="17">
        <v>40000</v>
      </c>
    </row>
    <row r="113" spans="1:14" s="7" customFormat="1" ht="15" customHeight="1" x14ac:dyDescent="0.2">
      <c r="A113" s="33" t="s">
        <v>81</v>
      </c>
      <c r="B113" s="25" t="s">
        <v>9</v>
      </c>
      <c r="C113" s="26" t="s">
        <v>10</v>
      </c>
      <c r="D113" s="25">
        <v>3399</v>
      </c>
      <c r="E113" s="25">
        <v>5169</v>
      </c>
      <c r="F113" s="25" t="s">
        <v>8</v>
      </c>
      <c r="G113" s="25" t="s">
        <v>7</v>
      </c>
      <c r="H113" s="26" t="s">
        <v>21</v>
      </c>
      <c r="I113" s="17">
        <v>150000</v>
      </c>
    </row>
    <row r="114" spans="1:14" s="7" customFormat="1" ht="15" customHeight="1" x14ac:dyDescent="0.2">
      <c r="A114" s="45" t="s">
        <v>82</v>
      </c>
      <c r="B114" s="25" t="s">
        <v>9</v>
      </c>
      <c r="C114" s="26" t="s">
        <v>10</v>
      </c>
      <c r="D114" s="25">
        <v>3399</v>
      </c>
      <c r="E114" s="47">
        <v>5139</v>
      </c>
      <c r="F114" s="48" t="s">
        <v>8</v>
      </c>
      <c r="G114" s="48" t="s">
        <v>7</v>
      </c>
      <c r="H114" s="50" t="s">
        <v>21</v>
      </c>
      <c r="I114" s="17">
        <v>26000</v>
      </c>
    </row>
    <row r="115" spans="1:14" s="7" customFormat="1" ht="15" customHeight="1" x14ac:dyDescent="0.2">
      <c r="A115" s="33" t="s">
        <v>140</v>
      </c>
      <c r="B115" s="25" t="s">
        <v>9</v>
      </c>
      <c r="C115" s="26" t="s">
        <v>10</v>
      </c>
      <c r="D115" s="25">
        <v>3399</v>
      </c>
      <c r="E115" s="47">
        <v>5137</v>
      </c>
      <c r="F115" s="48" t="s">
        <v>8</v>
      </c>
      <c r="G115" s="48" t="s">
        <v>7</v>
      </c>
      <c r="H115" s="50" t="s">
        <v>21</v>
      </c>
      <c r="I115" s="17">
        <v>3000</v>
      </c>
    </row>
    <row r="116" spans="1:14" s="7" customFormat="1" ht="15" customHeight="1" x14ac:dyDescent="0.2">
      <c r="A116" s="45" t="s">
        <v>27</v>
      </c>
      <c r="B116" s="25" t="s">
        <v>9</v>
      </c>
      <c r="C116" s="26" t="s">
        <v>10</v>
      </c>
      <c r="D116" s="25">
        <v>3399</v>
      </c>
      <c r="E116" s="47">
        <v>5041</v>
      </c>
      <c r="F116" s="48" t="s">
        <v>8</v>
      </c>
      <c r="G116" s="48" t="s">
        <v>7</v>
      </c>
      <c r="H116" s="50" t="s">
        <v>21</v>
      </c>
      <c r="I116" s="17">
        <v>3000</v>
      </c>
    </row>
    <row r="117" spans="1:14" s="7" customFormat="1" ht="15" customHeight="1" x14ac:dyDescent="0.2">
      <c r="A117" s="45" t="s">
        <v>83</v>
      </c>
      <c r="B117" s="25" t="s">
        <v>9</v>
      </c>
      <c r="C117" s="26" t="s">
        <v>10</v>
      </c>
      <c r="D117" s="25">
        <v>3399</v>
      </c>
      <c r="E117" s="47">
        <v>6164</v>
      </c>
      <c r="F117" s="48" t="s">
        <v>8</v>
      </c>
      <c r="G117" s="48" t="s">
        <v>7</v>
      </c>
      <c r="H117" s="50" t="s">
        <v>21</v>
      </c>
      <c r="I117" s="17">
        <v>2500</v>
      </c>
    </row>
    <row r="118" spans="1:14" s="7" customFormat="1" ht="15" customHeight="1" x14ac:dyDescent="0.2">
      <c r="A118" s="52" t="s">
        <v>26</v>
      </c>
      <c r="B118" s="25"/>
      <c r="C118" s="26"/>
      <c r="D118" s="25"/>
      <c r="E118" s="47"/>
      <c r="F118" s="48"/>
      <c r="G118" s="48"/>
      <c r="H118" s="50"/>
      <c r="I118" s="13">
        <f xml:space="preserve"> SUM(I111+I112+I113+I114+I115+I116+I117)</f>
        <v>314500</v>
      </c>
    </row>
    <row r="119" spans="1:14" s="7" customFormat="1" ht="15" customHeight="1" x14ac:dyDescent="0.2">
      <c r="A119" s="45" t="s">
        <v>84</v>
      </c>
      <c r="B119" s="25" t="s">
        <v>9</v>
      </c>
      <c r="C119" s="26" t="s">
        <v>10</v>
      </c>
      <c r="D119" s="25">
        <v>3429</v>
      </c>
      <c r="E119" s="47">
        <v>5329</v>
      </c>
      <c r="F119" s="48" t="s">
        <v>8</v>
      </c>
      <c r="G119" s="48" t="s">
        <v>7</v>
      </c>
      <c r="H119" s="50" t="s">
        <v>21</v>
      </c>
      <c r="I119" s="17">
        <v>35440</v>
      </c>
    </row>
    <row r="120" spans="1:14" s="7" customFormat="1" ht="15" customHeight="1" x14ac:dyDescent="0.2">
      <c r="A120" s="45" t="s">
        <v>149</v>
      </c>
      <c r="B120" s="25" t="s">
        <v>9</v>
      </c>
      <c r="C120" s="26" t="s">
        <v>10</v>
      </c>
      <c r="D120" s="25">
        <v>5512</v>
      </c>
      <c r="E120" s="47">
        <v>5222</v>
      </c>
      <c r="F120" s="48" t="s">
        <v>8</v>
      </c>
      <c r="G120" s="48" t="s">
        <v>7</v>
      </c>
      <c r="H120" s="50" t="s">
        <v>21</v>
      </c>
      <c r="I120" s="17">
        <v>150000</v>
      </c>
    </row>
    <row r="121" spans="1:14" s="7" customFormat="1" ht="15" customHeight="1" x14ac:dyDescent="0.2">
      <c r="A121" s="45" t="s">
        <v>85</v>
      </c>
      <c r="B121" s="25" t="s">
        <v>9</v>
      </c>
      <c r="C121" s="26" t="s">
        <v>130</v>
      </c>
      <c r="D121" s="25">
        <v>4356</v>
      </c>
      <c r="E121" s="47">
        <v>5223</v>
      </c>
      <c r="F121" s="48" t="s">
        <v>8</v>
      </c>
      <c r="G121" s="48" t="s">
        <v>7</v>
      </c>
      <c r="H121" s="50" t="s">
        <v>21</v>
      </c>
      <c r="I121" s="17">
        <v>10000</v>
      </c>
    </row>
    <row r="122" spans="1:14" s="7" customFormat="1" ht="15" customHeight="1" x14ac:dyDescent="0.2">
      <c r="A122" s="33" t="s">
        <v>147</v>
      </c>
      <c r="B122" s="25" t="s">
        <v>9</v>
      </c>
      <c r="C122" s="26" t="s">
        <v>10</v>
      </c>
      <c r="D122" s="25">
        <v>3113</v>
      </c>
      <c r="E122" s="47">
        <v>5222</v>
      </c>
      <c r="F122" s="48" t="s">
        <v>8</v>
      </c>
      <c r="G122" s="48" t="s">
        <v>7</v>
      </c>
      <c r="H122" s="50" t="s">
        <v>21</v>
      </c>
      <c r="I122" s="17">
        <v>24000</v>
      </c>
    </row>
    <row r="123" spans="1:14" s="7" customFormat="1" ht="15" customHeight="1" x14ac:dyDescent="0.2">
      <c r="A123" s="45" t="s">
        <v>148</v>
      </c>
      <c r="B123" s="25" t="s">
        <v>9</v>
      </c>
      <c r="C123" s="26" t="s">
        <v>10</v>
      </c>
      <c r="D123" s="25">
        <v>3419</v>
      </c>
      <c r="E123" s="47">
        <v>5222</v>
      </c>
      <c r="F123" s="48" t="s">
        <v>8</v>
      </c>
      <c r="G123" s="48" t="s">
        <v>7</v>
      </c>
      <c r="H123" s="50" t="s">
        <v>21</v>
      </c>
      <c r="I123" s="17">
        <v>185000</v>
      </c>
    </row>
    <row r="124" spans="1:14" s="7" customFormat="1" ht="15" customHeight="1" x14ac:dyDescent="0.2">
      <c r="A124" s="45" t="s">
        <v>145</v>
      </c>
      <c r="B124" s="25" t="s">
        <v>9</v>
      </c>
      <c r="C124" s="26" t="s">
        <v>10</v>
      </c>
      <c r="D124" s="25">
        <v>4359</v>
      </c>
      <c r="E124" s="47">
        <v>5169</v>
      </c>
      <c r="F124" s="48" t="s">
        <v>8</v>
      </c>
      <c r="G124" s="48" t="s">
        <v>7</v>
      </c>
      <c r="H124" s="50" t="s">
        <v>21</v>
      </c>
      <c r="I124" s="17">
        <v>27000</v>
      </c>
    </row>
    <row r="125" spans="1:14" s="7" customFormat="1" ht="15" customHeight="1" x14ac:dyDescent="0.2">
      <c r="A125" s="45" t="s">
        <v>150</v>
      </c>
      <c r="B125" s="25" t="s">
        <v>9</v>
      </c>
      <c r="C125" s="26" t="s">
        <v>10</v>
      </c>
      <c r="D125" s="25">
        <v>3429</v>
      </c>
      <c r="E125" s="47">
        <v>5222</v>
      </c>
      <c r="F125" s="48" t="s">
        <v>8</v>
      </c>
      <c r="G125" s="48" t="s">
        <v>7</v>
      </c>
      <c r="H125" s="50" t="s">
        <v>21</v>
      </c>
      <c r="I125" s="17">
        <v>58500</v>
      </c>
      <c r="K125" s="66"/>
    </row>
    <row r="126" spans="1:14" s="7" customFormat="1" ht="15" customHeight="1" x14ac:dyDescent="0.2">
      <c r="A126" s="45" t="s">
        <v>38</v>
      </c>
      <c r="B126" s="25" t="s">
        <v>9</v>
      </c>
      <c r="C126" s="26" t="s">
        <v>10</v>
      </c>
      <c r="D126" s="25">
        <v>3326</v>
      </c>
      <c r="E126" s="47">
        <v>5169</v>
      </c>
      <c r="F126" s="48" t="s">
        <v>8</v>
      </c>
      <c r="G126" s="48" t="s">
        <v>7</v>
      </c>
      <c r="H126" s="50" t="s">
        <v>21</v>
      </c>
      <c r="I126" s="17">
        <v>12000</v>
      </c>
    </row>
    <row r="127" spans="1:14" s="7" customFormat="1" ht="15" customHeight="1" x14ac:dyDescent="0.2">
      <c r="A127" s="45" t="s">
        <v>86</v>
      </c>
      <c r="B127" s="25" t="s">
        <v>9</v>
      </c>
      <c r="C127" s="26" t="s">
        <v>10</v>
      </c>
      <c r="D127" s="25">
        <v>3330</v>
      </c>
      <c r="E127" s="47">
        <v>5223</v>
      </c>
      <c r="F127" s="48" t="s">
        <v>8</v>
      </c>
      <c r="G127" s="48" t="s">
        <v>7</v>
      </c>
      <c r="H127" s="50" t="s">
        <v>21</v>
      </c>
      <c r="I127" s="17">
        <v>72000</v>
      </c>
      <c r="K127" s="67"/>
      <c r="L127" s="67"/>
      <c r="M127" s="67"/>
      <c r="N127" s="67"/>
    </row>
    <row r="128" spans="1:14" s="7" customFormat="1" ht="15" customHeight="1" x14ac:dyDescent="0.2">
      <c r="A128" s="45" t="s">
        <v>141</v>
      </c>
      <c r="B128" s="25" t="s">
        <v>9</v>
      </c>
      <c r="C128" s="26" t="s">
        <v>10</v>
      </c>
      <c r="D128" s="25">
        <v>3113</v>
      </c>
      <c r="E128" s="47">
        <v>5339</v>
      </c>
      <c r="F128" s="48" t="s">
        <v>8</v>
      </c>
      <c r="G128" s="48" t="s">
        <v>7</v>
      </c>
      <c r="H128" s="50" t="s">
        <v>21</v>
      </c>
      <c r="I128" s="17">
        <v>6000</v>
      </c>
      <c r="K128" s="67"/>
      <c r="L128" s="67"/>
      <c r="M128" s="67"/>
      <c r="N128" s="67"/>
    </row>
    <row r="129" spans="1:11" s="7" customFormat="1" ht="15" customHeight="1" x14ac:dyDescent="0.2">
      <c r="A129" s="45" t="s">
        <v>87</v>
      </c>
      <c r="B129" s="25" t="s">
        <v>9</v>
      </c>
      <c r="C129" s="26" t="s">
        <v>10</v>
      </c>
      <c r="D129" s="25">
        <v>3113</v>
      </c>
      <c r="E129" s="47">
        <v>5194</v>
      </c>
      <c r="F129" s="48" t="s">
        <v>8</v>
      </c>
      <c r="G129" s="48" t="s">
        <v>7</v>
      </c>
      <c r="H129" s="50" t="s">
        <v>21</v>
      </c>
      <c r="I129" s="17">
        <v>17000</v>
      </c>
      <c r="K129" s="67"/>
    </row>
    <row r="130" spans="1:11" s="7" customFormat="1" ht="15" customHeight="1" x14ac:dyDescent="0.2">
      <c r="A130" s="41" t="s">
        <v>146</v>
      </c>
      <c r="B130" s="25" t="s">
        <v>9</v>
      </c>
      <c r="C130" s="26" t="s">
        <v>10</v>
      </c>
      <c r="D130" s="25">
        <v>3429</v>
      </c>
      <c r="E130" s="47">
        <v>5164</v>
      </c>
      <c r="F130" s="48" t="s">
        <v>8</v>
      </c>
      <c r="G130" s="48" t="s">
        <v>7</v>
      </c>
      <c r="H130" s="50" t="s">
        <v>21</v>
      </c>
      <c r="I130" s="23">
        <v>1500</v>
      </c>
    </row>
    <row r="131" spans="1:11" s="7" customFormat="1" ht="15" customHeight="1" x14ac:dyDescent="0.2">
      <c r="A131" s="52" t="s">
        <v>28</v>
      </c>
      <c r="B131" s="25"/>
      <c r="C131" s="46"/>
      <c r="D131" s="37"/>
      <c r="E131" s="39"/>
      <c r="F131" s="51"/>
      <c r="G131" s="51"/>
      <c r="H131" s="46"/>
      <c r="I131" s="20">
        <v>598440</v>
      </c>
    </row>
    <row r="132" spans="1:11" s="7" customFormat="1" ht="15" customHeight="1" x14ac:dyDescent="0.2">
      <c r="A132" s="52" t="s">
        <v>46</v>
      </c>
      <c r="B132" s="25" t="s">
        <v>9</v>
      </c>
      <c r="C132" s="26" t="s">
        <v>10</v>
      </c>
      <c r="D132" s="25">
        <v>6409</v>
      </c>
      <c r="E132" s="47">
        <v>5901</v>
      </c>
      <c r="F132" s="48" t="s">
        <v>8</v>
      </c>
      <c r="G132" s="48" t="s">
        <v>7</v>
      </c>
      <c r="H132" s="50" t="s">
        <v>21</v>
      </c>
      <c r="I132" s="13">
        <v>6090</v>
      </c>
    </row>
    <row r="133" spans="1:11" s="7" customFormat="1" ht="15" customHeight="1" x14ac:dyDescent="0.25">
      <c r="A133" s="53" t="s">
        <v>20</v>
      </c>
      <c r="B133" s="54"/>
      <c r="C133" s="55"/>
      <c r="D133" s="54"/>
      <c r="E133" s="54"/>
      <c r="F133" s="54"/>
      <c r="G133" s="54"/>
      <c r="H133" s="55"/>
      <c r="I133" s="18">
        <f xml:space="preserve"> SUM(I6+I8+I11+I13+I22+I25+I31+I47+I67+I73+I79+I82+I89+I92+I95+I98+I103+I106+I108+I110+I118+I131+I132)</f>
        <v>7722000</v>
      </c>
    </row>
    <row r="134" spans="1:11" s="19" customFormat="1" ht="15" customHeight="1" x14ac:dyDescent="0.2">
      <c r="A134"/>
      <c r="B134" s="1"/>
      <c r="C134" s="6"/>
      <c r="D134" s="1"/>
      <c r="E134" s="1"/>
      <c r="F134" s="1"/>
      <c r="G134" s="1"/>
      <c r="H134" s="1"/>
      <c r="I134" s="1"/>
    </row>
    <row r="135" spans="1:11" s="7" customFormat="1" ht="15" customHeight="1" x14ac:dyDescent="0.2">
      <c r="A135"/>
      <c r="B135" s="1"/>
      <c r="C135" s="6"/>
      <c r="D135" s="1"/>
      <c r="E135" s="1"/>
      <c r="F135" s="1"/>
      <c r="G135" s="1"/>
      <c r="H135" s="1"/>
      <c r="I135" s="1"/>
    </row>
    <row r="136" spans="1:11" ht="15" customHeight="1" x14ac:dyDescent="0.2"/>
  </sheetData>
  <mergeCells count="1">
    <mergeCell ref="A1:I1"/>
  </mergeCells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titulní strana</vt:lpstr>
      <vt:lpstr>Výdaje</vt:lpstr>
      <vt:lpstr>Výdaje!Názvy_tisku</vt:lpstr>
    </vt:vector>
  </TitlesOfParts>
  <Company>Město Jablonec nad Nisou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2005 GINIS</dc:title>
  <dc:creator>Bc. Ondřej Frič</dc:creator>
  <cp:lastModifiedBy>Grigarová Lenka</cp:lastModifiedBy>
  <cp:lastPrinted>2016-12-20T11:05:51Z</cp:lastPrinted>
  <dcterms:created xsi:type="dcterms:W3CDTF">2005-01-10T20:39:26Z</dcterms:created>
  <dcterms:modified xsi:type="dcterms:W3CDTF">2017-01-16T14:00:30Z</dcterms:modified>
</cp:coreProperties>
</file>