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garovaL\Documents\ROZPOČET 2020\2020_ROZPOČET\"/>
    </mc:Choice>
  </mc:AlternateContent>
  <bookViews>
    <workbookView xWindow="480" yWindow="60" windowWidth="15195" windowHeight="12270"/>
  </bookViews>
  <sheets>
    <sheet name="přehled úvěrů SMO" sheetId="3" r:id="rId1"/>
  </sheets>
  <calcPr calcId="152511"/>
</workbook>
</file>

<file path=xl/calcChain.xml><?xml version="1.0" encoding="utf-8"?>
<calcChain xmlns="http://schemas.openxmlformats.org/spreadsheetml/2006/main">
  <c r="D62" i="3" l="1"/>
  <c r="D65" i="3" s="1"/>
  <c r="D68" i="3" s="1"/>
  <c r="D71" i="3" s="1"/>
  <c r="D74" i="3" s="1"/>
  <c r="D77" i="3" s="1"/>
  <c r="D80" i="3" s="1"/>
  <c r="D83" i="3" s="1"/>
  <c r="D86" i="3" s="1"/>
  <c r="D47" i="3" l="1"/>
  <c r="D50" i="3" s="1"/>
  <c r="D53" i="3" s="1"/>
  <c r="C26" i="3" l="1"/>
  <c r="C32" i="3"/>
  <c r="C35" i="3" s="1"/>
  <c r="C38" i="3" s="1"/>
  <c r="C41" i="3" s="1"/>
  <c r="C44" i="3" s="1"/>
  <c r="C47" i="3" s="1"/>
  <c r="C50" i="3" s="1"/>
  <c r="C53" i="3" s="1"/>
  <c r="C56" i="3" s="1"/>
  <c r="C59" i="3" s="1"/>
  <c r="C62" i="3" s="1"/>
  <c r="C65" i="3" s="1"/>
  <c r="I85" i="3" l="1"/>
  <c r="J84" i="3"/>
  <c r="I84" i="3"/>
  <c r="I82" i="3"/>
  <c r="J81" i="3"/>
  <c r="I81" i="3"/>
  <c r="I79" i="3"/>
  <c r="J78" i="3"/>
  <c r="I78" i="3"/>
  <c r="I76" i="3"/>
  <c r="J75" i="3"/>
  <c r="I75" i="3"/>
  <c r="I73" i="3"/>
  <c r="J72" i="3"/>
  <c r="I72" i="3"/>
  <c r="I70" i="3"/>
  <c r="J69" i="3"/>
  <c r="I69" i="3"/>
  <c r="I67" i="3"/>
  <c r="J66" i="3"/>
  <c r="I66" i="3"/>
  <c r="J63" i="3" l="1"/>
  <c r="J60" i="3"/>
  <c r="J57" i="3"/>
  <c r="J54" i="3"/>
  <c r="J51" i="3"/>
  <c r="J32" i="3"/>
  <c r="J35" i="3" s="1"/>
  <c r="J38" i="3" s="1"/>
  <c r="J41" i="3" s="1"/>
  <c r="J44" i="3" s="1"/>
  <c r="J47" i="3" l="1"/>
  <c r="J50" i="3" l="1"/>
  <c r="J53" i="3" s="1"/>
  <c r="J56" i="3" s="1"/>
  <c r="J59" i="3" s="1"/>
  <c r="J62" i="3" s="1"/>
  <c r="J65" i="3" s="1"/>
  <c r="J68" i="3" s="1"/>
  <c r="J71" i="3" s="1"/>
  <c r="J74" i="3" s="1"/>
  <c r="J77" i="3" s="1"/>
  <c r="J80" i="3" s="1"/>
  <c r="J83" i="3" s="1"/>
  <c r="J86" i="3" s="1"/>
  <c r="I34" i="3"/>
  <c r="I31" i="3"/>
  <c r="I30" i="3"/>
  <c r="I28" i="3"/>
  <c r="I27" i="3"/>
  <c r="I25" i="3"/>
  <c r="I24" i="3"/>
  <c r="I43" i="3"/>
  <c r="I42" i="3"/>
  <c r="I64" i="3" l="1"/>
  <c r="I63" i="3"/>
  <c r="I39" i="3"/>
  <c r="I40" i="3"/>
  <c r="I37" i="3"/>
  <c r="I36" i="3"/>
  <c r="I33" i="3"/>
  <c r="I45" i="3"/>
  <c r="I46" i="3"/>
  <c r="I48" i="3"/>
  <c r="I49" i="3"/>
  <c r="I51" i="3"/>
  <c r="I52" i="3"/>
  <c r="I54" i="3"/>
  <c r="I55" i="3"/>
  <c r="I57" i="3"/>
  <c r="I58" i="3"/>
  <c r="I60" i="3"/>
  <c r="I61" i="3"/>
  <c r="I44" i="3" l="1"/>
  <c r="I47" i="3" s="1"/>
  <c r="I50" i="3" l="1"/>
  <c r="I53" i="3" s="1"/>
  <c r="I56" i="3" s="1"/>
  <c r="I59" i="3" s="1"/>
  <c r="I62" i="3" s="1"/>
  <c r="I65" i="3" s="1"/>
  <c r="I68" i="3" s="1"/>
  <c r="I71" i="3" s="1"/>
  <c r="I74" i="3" s="1"/>
  <c r="I77" i="3" s="1"/>
  <c r="I80" i="3" s="1"/>
  <c r="I83" i="3" s="1"/>
  <c r="I86" i="3" s="1"/>
  <c r="I26" i="3"/>
  <c r="I29" i="3" s="1"/>
  <c r="I32" i="3" s="1"/>
  <c r="I35" i="3" s="1"/>
  <c r="I38" i="3" s="1"/>
  <c r="I41" i="3" s="1"/>
</calcChain>
</file>

<file path=xl/sharedStrings.xml><?xml version="1.0" encoding="utf-8"?>
<sst xmlns="http://schemas.openxmlformats.org/spreadsheetml/2006/main" count="96" uniqueCount="35">
  <si>
    <t>úrok</t>
  </si>
  <si>
    <t>Přehled úvěrů a půjček Statutárního města Opavy</t>
  </si>
  <si>
    <t xml:space="preserve">ÚVĚRY:    </t>
  </si>
  <si>
    <t>částka v Kč</t>
  </si>
  <si>
    <t>počátek</t>
  </si>
  <si>
    <t>ukončení</t>
  </si>
  <si>
    <t>četnost splátek</t>
  </si>
  <si>
    <t>splátky v Kč</t>
  </si>
  <si>
    <t>smlouva  s kým</t>
  </si>
  <si>
    <t>CELKEM</t>
  </si>
  <si>
    <t>čtvrletně</t>
  </si>
  <si>
    <t>ČSOB</t>
  </si>
  <si>
    <t>3MP+0,75%</t>
  </si>
  <si>
    <t>splátky</t>
  </si>
  <si>
    <t>zůstatek</t>
  </si>
  <si>
    <t>čerpání</t>
  </si>
  <si>
    <t>3M PRIBOR+0,75%p.a.</t>
  </si>
  <si>
    <t>limit</t>
  </si>
  <si>
    <t>250.000.000,00</t>
  </si>
  <si>
    <t>do 1.1.2012</t>
  </si>
  <si>
    <t>500.000.000,00</t>
  </si>
  <si>
    <t>do 30.12.2012</t>
  </si>
  <si>
    <t>31.12.2011 + 2.1.2012</t>
  </si>
  <si>
    <t xml:space="preserve">Čerpání, splátky jistin a zůstatky </t>
  </si>
  <si>
    <t>ČSOB - 280mil</t>
  </si>
  <si>
    <t>prav.splátky od 30.9.2015</t>
  </si>
  <si>
    <t>KB</t>
  </si>
  <si>
    <t>KB a.s.</t>
  </si>
  <si>
    <t>čtvrtletní</t>
  </si>
  <si>
    <t>3M PRIBOR + 0,00%p.a.</t>
  </si>
  <si>
    <t>KB - 460mil</t>
  </si>
  <si>
    <t>3MP+0,00%</t>
  </si>
  <si>
    <t>od 31.3.2020</t>
  </si>
  <si>
    <t>CELKEM V ROCE ZADLUŽENOST</t>
  </si>
  <si>
    <t>předpoklad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</si>
</sst>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8" x14ac:knownFonts="1">
    <font>
      <sz val="10"/>
      <name val="Arial"/>
      <charset val="238"/>
    </font>
    <font>
      <b/>
      <i/>
      <sz val="10"/>
      <color indexed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Fill="1"/>
    <xf numFmtId="0" fontId="7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0" borderId="0" xfId="0" applyFont="1"/>
    <xf numFmtId="0" fontId="9" fillId="0" borderId="0" xfId="0" applyFont="1" applyAlignment="1">
      <alignment horizontal="center" wrapText="1"/>
    </xf>
    <xf numFmtId="1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1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2" fillId="0" borderId="4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45" wrapText="1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10" fontId="8" fillId="0" borderId="5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6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5" borderId="0" xfId="0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10" fontId="8" fillId="6" borderId="5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10" fontId="8" fillId="0" borderId="4" xfId="0" applyNumberFormat="1" applyFont="1" applyFill="1" applyBorder="1" applyAlignment="1">
      <alignment horizontal="center"/>
    </xf>
    <xf numFmtId="4" fontId="9" fillId="7" borderId="5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textRotation="45"/>
    </xf>
    <xf numFmtId="0" fontId="3" fillId="4" borderId="9" xfId="0" applyFont="1" applyFill="1" applyBorder="1" applyAlignment="1">
      <alignment horizontal="center" vertical="center" textRotation="45"/>
    </xf>
    <xf numFmtId="0" fontId="3" fillId="4" borderId="11" xfId="0" applyFont="1" applyFill="1" applyBorder="1" applyAlignment="1">
      <alignment horizontal="center" vertical="center" textRotation="45"/>
    </xf>
    <xf numFmtId="14" fontId="3" fillId="4" borderId="12" xfId="0" applyNumberFormat="1" applyFont="1" applyFill="1" applyBorder="1" applyAlignment="1">
      <alignment horizontal="center" vertical="center" textRotation="45" wrapText="1"/>
    </xf>
    <xf numFmtId="0" fontId="3" fillId="4" borderId="9" xfId="0" applyFont="1" applyFill="1" applyBorder="1" applyAlignment="1">
      <alignment horizontal="center" vertical="center" textRotation="45" wrapText="1"/>
    </xf>
    <xf numFmtId="0" fontId="3" fillId="4" borderId="10" xfId="0" applyFont="1" applyFill="1" applyBorder="1" applyAlignment="1">
      <alignment horizontal="center" vertical="center" textRotation="45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CCFFCC"/>
      <color rgb="FFCC99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10.140625" customWidth="1"/>
    <col min="2" max="2" width="12" customWidth="1"/>
    <col min="3" max="8" width="14.7109375" customWidth="1"/>
    <col min="9" max="9" width="17.85546875" customWidth="1"/>
    <col min="10" max="10" width="16.5703125" customWidth="1"/>
  </cols>
  <sheetData>
    <row r="1" spans="2:9" ht="24.75" customHeight="1" x14ac:dyDescent="0.3">
      <c r="B1" s="72" t="s">
        <v>1</v>
      </c>
      <c r="C1" s="73"/>
      <c r="D1" s="73"/>
      <c r="E1" s="73"/>
      <c r="F1" s="73"/>
      <c r="G1" s="73"/>
      <c r="H1" s="73"/>
      <c r="I1" s="73"/>
    </row>
    <row r="2" spans="2:9" x14ac:dyDescent="0.2">
      <c r="B2" s="2"/>
      <c r="I2" s="3"/>
    </row>
    <row r="3" spans="2:9" ht="15" customHeight="1" x14ac:dyDescent="0.2">
      <c r="B3" s="10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3" t="s">
        <v>8</v>
      </c>
      <c r="I3" s="3"/>
    </row>
    <row r="4" spans="2:9" ht="15" customHeight="1" x14ac:dyDescent="0.2">
      <c r="B4" s="14"/>
      <c r="C4" s="11"/>
      <c r="D4" s="11"/>
      <c r="E4" s="11"/>
      <c r="F4" s="11"/>
      <c r="G4" s="11"/>
      <c r="H4" s="13" t="s">
        <v>0</v>
      </c>
      <c r="I4" s="3"/>
    </row>
    <row r="5" spans="2:9" ht="15" customHeight="1" x14ac:dyDescent="0.2">
      <c r="B5" s="15"/>
      <c r="C5" s="16"/>
      <c r="D5" s="17"/>
      <c r="E5" s="17"/>
      <c r="F5" s="17"/>
      <c r="G5" s="16"/>
      <c r="H5" s="14"/>
      <c r="I5" s="3"/>
    </row>
    <row r="6" spans="2:9" ht="15" customHeight="1" x14ac:dyDescent="0.2">
      <c r="B6" s="14"/>
      <c r="C6" s="16"/>
      <c r="D6" s="17"/>
      <c r="E6" s="17"/>
      <c r="F6" s="17"/>
      <c r="G6" s="16"/>
      <c r="H6" s="20"/>
      <c r="I6" s="1"/>
    </row>
    <row r="7" spans="2:9" ht="15" customHeight="1" x14ac:dyDescent="0.2">
      <c r="B7" s="61" t="s">
        <v>11</v>
      </c>
      <c r="C7" s="62">
        <v>280000000</v>
      </c>
      <c r="D7" s="19">
        <v>2011</v>
      </c>
      <c r="E7" s="19">
        <v>2024</v>
      </c>
      <c r="F7" s="19" t="s">
        <v>10</v>
      </c>
      <c r="G7" s="16">
        <v>7500000</v>
      </c>
      <c r="H7" s="14" t="s">
        <v>11</v>
      </c>
      <c r="I7" s="3"/>
    </row>
    <row r="8" spans="2:9" ht="15" customHeight="1" x14ac:dyDescent="0.2">
      <c r="B8" s="60"/>
      <c r="C8" s="18"/>
      <c r="D8" s="46" t="s">
        <v>17</v>
      </c>
      <c r="E8" s="46" t="s">
        <v>18</v>
      </c>
      <c r="F8" s="46" t="s">
        <v>19</v>
      </c>
      <c r="G8" s="16"/>
      <c r="H8" s="14" t="s">
        <v>16</v>
      </c>
      <c r="I8" s="3"/>
    </row>
    <row r="9" spans="2:9" ht="15" customHeight="1" x14ac:dyDescent="0.2">
      <c r="B9" s="59"/>
      <c r="C9" s="50"/>
      <c r="D9" s="46"/>
      <c r="E9" s="46" t="s">
        <v>20</v>
      </c>
      <c r="F9" s="46" t="s">
        <v>21</v>
      </c>
      <c r="G9" s="21"/>
      <c r="H9" s="14" t="s">
        <v>25</v>
      </c>
      <c r="I9" s="3"/>
    </row>
    <row r="10" spans="2:9" ht="15" customHeight="1" x14ac:dyDescent="0.2">
      <c r="B10" s="3"/>
      <c r="C10" s="45"/>
      <c r="D10" s="46"/>
      <c r="E10" s="46"/>
      <c r="F10" s="46"/>
      <c r="G10" s="4"/>
      <c r="H10" s="3"/>
      <c r="I10" s="3"/>
    </row>
    <row r="11" spans="2:9" ht="15" customHeight="1" x14ac:dyDescent="0.2">
      <c r="B11" s="3"/>
      <c r="C11" s="45"/>
      <c r="D11" s="19"/>
      <c r="E11" s="19"/>
      <c r="F11" s="19"/>
      <c r="G11" s="14"/>
      <c r="H11" s="14"/>
    </row>
    <row r="12" spans="2:9" ht="15" customHeight="1" x14ac:dyDescent="0.2">
      <c r="B12" s="65" t="s">
        <v>26</v>
      </c>
      <c r="C12" s="66">
        <v>460000000</v>
      </c>
      <c r="D12" s="19">
        <v>2017</v>
      </c>
      <c r="E12" s="19">
        <v>2030</v>
      </c>
      <c r="F12" s="19" t="s">
        <v>28</v>
      </c>
      <c r="G12" s="18">
        <v>7500000</v>
      </c>
      <c r="H12" s="14" t="s">
        <v>27</v>
      </c>
    </row>
    <row r="13" spans="2:9" ht="15" customHeight="1" x14ac:dyDescent="0.2">
      <c r="B13" s="3"/>
      <c r="C13" s="45"/>
      <c r="D13" s="19"/>
      <c r="E13" s="19"/>
      <c r="F13" s="19"/>
      <c r="G13" s="14"/>
      <c r="H13" s="14" t="s">
        <v>29</v>
      </c>
      <c r="I13" s="3"/>
    </row>
    <row r="14" spans="2:9" ht="15" customHeight="1" x14ac:dyDescent="0.2">
      <c r="B14" s="3"/>
      <c r="C14" s="45"/>
      <c r="D14" s="46"/>
      <c r="E14" s="46"/>
      <c r="F14" s="46"/>
      <c r="G14" s="47"/>
      <c r="H14" s="14" t="s">
        <v>32</v>
      </c>
      <c r="I14" s="3"/>
    </row>
    <row r="15" spans="2:9" ht="15" customHeight="1" x14ac:dyDescent="0.2">
      <c r="B15" s="3"/>
      <c r="C15" s="45"/>
      <c r="D15" s="46"/>
      <c r="E15" s="46"/>
      <c r="F15" s="46"/>
      <c r="G15" s="47"/>
      <c r="H15" s="14"/>
      <c r="I15" s="3"/>
    </row>
    <row r="16" spans="2:9" ht="15" customHeight="1" x14ac:dyDescent="0.2">
      <c r="B16" s="3"/>
      <c r="C16" s="45"/>
      <c r="D16" s="46"/>
      <c r="E16" s="46"/>
      <c r="F16" s="46"/>
      <c r="G16" s="47"/>
      <c r="H16" s="14"/>
      <c r="I16" s="3"/>
    </row>
    <row r="17" spans="1:10" ht="15" customHeight="1" x14ac:dyDescent="0.2">
      <c r="B17" s="3"/>
      <c r="C17" s="45"/>
      <c r="D17" s="46"/>
      <c r="E17" s="46"/>
      <c r="F17" s="46"/>
      <c r="G17" s="47"/>
      <c r="H17" s="14"/>
      <c r="I17" s="3"/>
    </row>
    <row r="18" spans="1:10" ht="15" customHeight="1" x14ac:dyDescent="0.2">
      <c r="B18" s="3"/>
      <c r="C18" s="45"/>
      <c r="D18" s="46"/>
      <c r="E18" s="46"/>
      <c r="F18" s="46"/>
      <c r="G18" s="47"/>
      <c r="H18" s="14"/>
      <c r="I18" s="3"/>
    </row>
    <row r="19" spans="1:10" ht="15" customHeight="1" x14ac:dyDescent="0.2">
      <c r="B19" s="1"/>
      <c r="C19" s="45"/>
      <c r="D19" s="46"/>
      <c r="E19" s="46"/>
      <c r="F19" s="46"/>
      <c r="G19" s="47"/>
      <c r="H19" s="14"/>
      <c r="I19" s="3"/>
    </row>
    <row r="20" spans="1:10" ht="15" customHeight="1" x14ac:dyDescent="0.2">
      <c r="C20" s="6"/>
      <c r="D20" s="5"/>
      <c r="E20" s="5"/>
      <c r="F20" s="5"/>
      <c r="G20" s="4"/>
      <c r="H20" s="3"/>
      <c r="I20" s="3"/>
    </row>
    <row r="21" spans="1:10" ht="14.1" customHeight="1" x14ac:dyDescent="0.2">
      <c r="B21" s="22" t="s">
        <v>23</v>
      </c>
      <c r="C21" s="5"/>
      <c r="D21" s="5"/>
      <c r="F21" s="7"/>
      <c r="G21" s="5"/>
      <c r="H21" s="5"/>
      <c r="I21" s="5"/>
    </row>
    <row r="22" spans="1:10" ht="16.5" customHeight="1" x14ac:dyDescent="0.2">
      <c r="A22" s="8"/>
      <c r="B22" s="23"/>
      <c r="C22" s="48" t="s">
        <v>24</v>
      </c>
      <c r="D22" s="63" t="s">
        <v>30</v>
      </c>
      <c r="E22" s="51"/>
      <c r="F22" s="51"/>
      <c r="G22" s="51"/>
      <c r="H22" s="51"/>
      <c r="I22" s="74" t="s">
        <v>9</v>
      </c>
      <c r="J22" s="94" t="s">
        <v>33</v>
      </c>
    </row>
    <row r="23" spans="1:10" ht="13.5" thickBot="1" x14ac:dyDescent="0.25">
      <c r="A23" s="9"/>
      <c r="B23" s="24"/>
      <c r="C23" s="49" t="s">
        <v>12</v>
      </c>
      <c r="D23" s="64" t="s">
        <v>31</v>
      </c>
      <c r="E23" s="67"/>
      <c r="F23" s="52"/>
      <c r="G23" s="52"/>
      <c r="H23" s="52"/>
      <c r="I23" s="75"/>
      <c r="J23" s="95"/>
    </row>
    <row r="24" spans="1:10" ht="14.1" customHeight="1" x14ac:dyDescent="0.2">
      <c r="A24" s="85">
        <v>40908</v>
      </c>
      <c r="B24" s="35" t="s">
        <v>15</v>
      </c>
      <c r="C24" s="34">
        <v>217075718.50999999</v>
      </c>
      <c r="D24" s="34"/>
      <c r="E24" s="34"/>
      <c r="F24" s="34"/>
      <c r="G24" s="34"/>
      <c r="H24" s="34"/>
      <c r="I24" s="33">
        <f>SUM(C24:H24)</f>
        <v>217075718.50999999</v>
      </c>
      <c r="J24" s="33">
        <v>326823486.43000001</v>
      </c>
    </row>
    <row r="25" spans="1:10" ht="14.1" customHeight="1" x14ac:dyDescent="0.2">
      <c r="A25" s="86"/>
      <c r="B25" s="32" t="s">
        <v>13</v>
      </c>
      <c r="C25" s="30">
        <v>-50151625.359999999</v>
      </c>
      <c r="D25" s="30"/>
      <c r="E25" s="30"/>
      <c r="F25" s="30"/>
      <c r="G25" s="25"/>
      <c r="H25" s="30"/>
      <c r="I25" s="29">
        <f>SUM(C25:H25)</f>
        <v>-50151625.359999999</v>
      </c>
      <c r="J25" s="29">
        <v>-215482964.25</v>
      </c>
    </row>
    <row r="26" spans="1:10" ht="14.1" customHeight="1" thickBot="1" x14ac:dyDescent="0.25">
      <c r="A26" s="87"/>
      <c r="B26" s="36" t="s">
        <v>14</v>
      </c>
      <c r="C26" s="37">
        <f>SUM(C24:C25)</f>
        <v>166924093.14999998</v>
      </c>
      <c r="D26" s="41"/>
      <c r="E26" s="41"/>
      <c r="F26" s="41"/>
      <c r="G26" s="41"/>
      <c r="H26" s="41"/>
      <c r="I26" s="37">
        <f>SUM(I24:I25)</f>
        <v>166924093.14999998</v>
      </c>
      <c r="J26" s="37">
        <v>618852911.25</v>
      </c>
    </row>
    <row r="27" spans="1:10" ht="14.1" customHeight="1" x14ac:dyDescent="0.2">
      <c r="A27" s="88" t="s">
        <v>22</v>
      </c>
      <c r="B27" s="38" t="s">
        <v>15</v>
      </c>
      <c r="C27" s="40">
        <v>217075718.50999999</v>
      </c>
      <c r="D27" s="40"/>
      <c r="E27" s="40"/>
      <c r="F27" s="40"/>
      <c r="G27" s="40"/>
      <c r="H27" s="40"/>
      <c r="I27" s="39">
        <f>SUM(C27:H27)</f>
        <v>217075718.50999999</v>
      </c>
      <c r="J27" s="39">
        <v>326823486.43000001</v>
      </c>
    </row>
    <row r="28" spans="1:10" ht="14.1" customHeight="1" x14ac:dyDescent="0.2">
      <c r="A28" s="89"/>
      <c r="B28" s="32" t="s">
        <v>13</v>
      </c>
      <c r="C28" s="30">
        <v>-50151625.359999999</v>
      </c>
      <c r="D28" s="30"/>
      <c r="E28" s="30"/>
      <c r="F28" s="30"/>
      <c r="G28" s="25"/>
      <c r="H28" s="30"/>
      <c r="I28" s="29">
        <f>SUM(C28:H28)</f>
        <v>-50151625.359999999</v>
      </c>
      <c r="J28" s="29">
        <v>-230306494.25</v>
      </c>
    </row>
    <row r="29" spans="1:10" ht="14.1" customHeight="1" thickBot="1" x14ac:dyDescent="0.25">
      <c r="A29" s="90"/>
      <c r="B29" s="27" t="s">
        <v>14</v>
      </c>
      <c r="C29" s="28">
        <v>166924093.15000001</v>
      </c>
      <c r="D29" s="31"/>
      <c r="E29" s="31"/>
      <c r="F29" s="31"/>
      <c r="G29" s="31"/>
      <c r="H29" s="31"/>
      <c r="I29" s="28">
        <f>I26+I27+I28</f>
        <v>333848186.29999995</v>
      </c>
      <c r="J29" s="28">
        <v>604029381.25</v>
      </c>
    </row>
    <row r="30" spans="1:10" ht="14.1" customHeight="1" x14ac:dyDescent="0.2">
      <c r="A30" s="96">
        <v>2012</v>
      </c>
      <c r="B30" s="38" t="s">
        <v>15</v>
      </c>
      <c r="C30" s="40">
        <v>148687266.09</v>
      </c>
      <c r="D30" s="40"/>
      <c r="E30" s="40"/>
      <c r="F30" s="40"/>
      <c r="G30" s="40"/>
      <c r="H30" s="40"/>
      <c r="I30" s="39">
        <f>SUM(C30:H30)</f>
        <v>148687266.09</v>
      </c>
      <c r="J30" s="39">
        <v>154820213.09</v>
      </c>
    </row>
    <row r="31" spans="1:10" ht="14.1" customHeight="1" x14ac:dyDescent="0.2">
      <c r="A31" s="97"/>
      <c r="B31" s="32" t="s">
        <v>13</v>
      </c>
      <c r="C31" s="30">
        <v>-24161534.699999999</v>
      </c>
      <c r="D31" s="30"/>
      <c r="E31" s="30"/>
      <c r="F31" s="30"/>
      <c r="G31" s="25"/>
      <c r="H31" s="30"/>
      <c r="I31" s="29">
        <f>SUM(C31:H31)</f>
        <v>-24161534.699999999</v>
      </c>
      <c r="J31" s="29">
        <v>-88655654.700000003</v>
      </c>
    </row>
    <row r="32" spans="1:10" ht="14.1" customHeight="1" thickBot="1" x14ac:dyDescent="0.25">
      <c r="A32" s="98"/>
      <c r="B32" s="27" t="s">
        <v>14</v>
      </c>
      <c r="C32" s="28">
        <f>C29+C30+C31</f>
        <v>291449824.54000002</v>
      </c>
      <c r="D32" s="31"/>
      <c r="E32" s="31"/>
      <c r="F32" s="31"/>
      <c r="G32" s="31"/>
      <c r="H32" s="31"/>
      <c r="I32" s="28">
        <f>I29+I30+I31</f>
        <v>458373917.69</v>
      </c>
      <c r="J32" s="28">
        <f>J29+J30+J31</f>
        <v>670193939.63999999</v>
      </c>
    </row>
    <row r="33" spans="1:10" ht="14.1" customHeight="1" x14ac:dyDescent="0.2">
      <c r="A33" s="82">
        <v>2013</v>
      </c>
      <c r="B33" s="38" t="s">
        <v>15</v>
      </c>
      <c r="C33" s="40">
        <v>95378661.879999995</v>
      </c>
      <c r="D33" s="40"/>
      <c r="E33" s="40"/>
      <c r="F33" s="40"/>
      <c r="G33" s="40"/>
      <c r="H33" s="40"/>
      <c r="I33" s="39">
        <f>SUM(C33:H33)</f>
        <v>95378661.879999995</v>
      </c>
      <c r="J33" s="39">
        <v>95378661.879999995</v>
      </c>
    </row>
    <row r="34" spans="1:10" ht="14.1" customHeight="1" x14ac:dyDescent="0.2">
      <c r="A34" s="83"/>
      <c r="B34" s="32" t="s">
        <v>13</v>
      </c>
      <c r="C34" s="30">
        <v>-141568937.31</v>
      </c>
      <c r="D34" s="30"/>
      <c r="E34" s="30"/>
      <c r="F34" s="30"/>
      <c r="G34" s="25"/>
      <c r="H34" s="30"/>
      <c r="I34" s="29">
        <f>SUM(C34:H34)</f>
        <v>-141568937.31</v>
      </c>
      <c r="J34" s="29">
        <v>-206063057.31</v>
      </c>
    </row>
    <row r="35" spans="1:10" ht="14.1" customHeight="1" thickBot="1" x14ac:dyDescent="0.25">
      <c r="A35" s="84"/>
      <c r="B35" s="27" t="s">
        <v>14</v>
      </c>
      <c r="C35" s="28">
        <f>C32+C33+C34</f>
        <v>245259549.11000001</v>
      </c>
      <c r="D35" s="31"/>
      <c r="E35" s="31"/>
      <c r="F35" s="31"/>
      <c r="G35" s="31"/>
      <c r="H35" s="31"/>
      <c r="I35" s="28">
        <f>I32+I33+I34</f>
        <v>412183642.25999993</v>
      </c>
      <c r="J35" s="28">
        <f>J32+J33+J34</f>
        <v>559509544.21000004</v>
      </c>
    </row>
    <row r="36" spans="1:10" ht="14.1" customHeight="1" x14ac:dyDescent="0.2">
      <c r="A36" s="76">
        <v>2014</v>
      </c>
      <c r="B36" s="38" t="s">
        <v>15</v>
      </c>
      <c r="C36" s="40">
        <v>0</v>
      </c>
      <c r="D36" s="40"/>
      <c r="E36" s="40"/>
      <c r="F36" s="40"/>
      <c r="G36" s="40"/>
      <c r="H36" s="40"/>
      <c r="I36" s="39">
        <f>SUM(C36:H36)</f>
        <v>0</v>
      </c>
      <c r="J36" s="39">
        <v>27233440.350000001</v>
      </c>
    </row>
    <row r="37" spans="1:10" ht="14.1" customHeight="1" x14ac:dyDescent="0.2">
      <c r="A37" s="77"/>
      <c r="B37" s="32" t="s">
        <v>13</v>
      </c>
      <c r="C37" s="30">
        <v>-10000000</v>
      </c>
      <c r="D37" s="30"/>
      <c r="E37" s="30"/>
      <c r="F37" s="30"/>
      <c r="G37" s="25"/>
      <c r="H37" s="30"/>
      <c r="I37" s="29">
        <f>SUM(C37:H37)</f>
        <v>-10000000</v>
      </c>
      <c r="J37" s="29">
        <v>-88657009.950000003</v>
      </c>
    </row>
    <row r="38" spans="1:10" ht="14.1" customHeight="1" thickBot="1" x14ac:dyDescent="0.25">
      <c r="A38" s="78"/>
      <c r="B38" s="27" t="s">
        <v>14</v>
      </c>
      <c r="C38" s="28">
        <f>C35+C36+C37</f>
        <v>235259549.11000001</v>
      </c>
      <c r="D38" s="31"/>
      <c r="E38" s="31"/>
      <c r="F38" s="31"/>
      <c r="G38" s="31"/>
      <c r="H38" s="31"/>
      <c r="I38" s="28">
        <f>I35+I36+I37</f>
        <v>402183642.25999993</v>
      </c>
      <c r="J38" s="28">
        <f>J35+J36+J37</f>
        <v>498085974.61000007</v>
      </c>
    </row>
    <row r="39" spans="1:10" ht="14.1" customHeight="1" x14ac:dyDescent="0.2">
      <c r="A39" s="76">
        <v>2015</v>
      </c>
      <c r="B39" s="38" t="s">
        <v>15</v>
      </c>
      <c r="C39" s="40">
        <v>0</v>
      </c>
      <c r="D39" s="40"/>
      <c r="E39" s="40"/>
      <c r="F39" s="40"/>
      <c r="G39" s="40"/>
      <c r="H39" s="40"/>
      <c r="I39" s="39">
        <f>SUM(C39:H39)</f>
        <v>0</v>
      </c>
      <c r="J39" s="39">
        <v>155862677.56</v>
      </c>
    </row>
    <row r="40" spans="1:10" ht="14.1" customHeight="1" x14ac:dyDescent="0.2">
      <c r="A40" s="77"/>
      <c r="B40" s="32" t="s">
        <v>13</v>
      </c>
      <c r="C40" s="30">
        <v>-15000000</v>
      </c>
      <c r="D40" s="30"/>
      <c r="E40" s="30"/>
      <c r="F40" s="30"/>
      <c r="G40" s="25"/>
      <c r="H40" s="30"/>
      <c r="I40" s="29">
        <f>SUM(C40:H40)</f>
        <v>-15000000</v>
      </c>
      <c r="J40" s="29">
        <v>-179261402.47</v>
      </c>
    </row>
    <row r="41" spans="1:10" ht="14.1" customHeight="1" thickBot="1" x14ac:dyDescent="0.25">
      <c r="A41" s="78"/>
      <c r="B41" s="27" t="s">
        <v>14</v>
      </c>
      <c r="C41" s="28">
        <f t="shared" ref="C41" si="0">C38+C39+C40</f>
        <v>220259549.11000001</v>
      </c>
      <c r="D41" s="31"/>
      <c r="E41" s="31"/>
      <c r="F41" s="31"/>
      <c r="G41" s="31"/>
      <c r="H41" s="31"/>
      <c r="I41" s="28">
        <f>I38+I39+I40</f>
        <v>387183642.25999993</v>
      </c>
      <c r="J41" s="28">
        <f>J38+J39+J40</f>
        <v>474687249.70000005</v>
      </c>
    </row>
    <row r="42" spans="1:10" ht="14.1" customHeight="1" x14ac:dyDescent="0.2">
      <c r="A42" s="91">
        <v>2016</v>
      </c>
      <c r="B42" s="53" t="s">
        <v>15</v>
      </c>
      <c r="C42" s="54">
        <v>0</v>
      </c>
      <c r="D42" s="55"/>
      <c r="E42" s="55"/>
      <c r="F42" s="55"/>
      <c r="G42" s="55"/>
      <c r="H42" s="55"/>
      <c r="I42" s="54">
        <f>SUM(C42:H42)</f>
        <v>0</v>
      </c>
      <c r="J42" s="54">
        <v>0</v>
      </c>
    </row>
    <row r="43" spans="1:10" ht="14.1" customHeight="1" x14ac:dyDescent="0.2">
      <c r="A43" s="92"/>
      <c r="B43" s="56" t="s">
        <v>13</v>
      </c>
      <c r="C43" s="57">
        <v>-30000000</v>
      </c>
      <c r="D43" s="58"/>
      <c r="E43" s="58"/>
      <c r="F43" s="58"/>
      <c r="G43" s="58"/>
      <c r="H43" s="58"/>
      <c r="I43" s="57">
        <f>SUM(C43:H43)</f>
        <v>-30000000</v>
      </c>
      <c r="J43" s="57">
        <v>-128288170.44</v>
      </c>
    </row>
    <row r="44" spans="1:10" ht="14.1" customHeight="1" thickBot="1" x14ac:dyDescent="0.25">
      <c r="A44" s="93"/>
      <c r="B44" s="36" t="s">
        <v>14</v>
      </c>
      <c r="C44" s="37">
        <f>C41+C42+C43</f>
        <v>190259549.11000001</v>
      </c>
      <c r="D44" s="41"/>
      <c r="E44" s="41"/>
      <c r="F44" s="41"/>
      <c r="G44" s="41"/>
      <c r="H44" s="41"/>
      <c r="I44" s="37">
        <f>SUM(C44:H44)</f>
        <v>190259549.11000001</v>
      </c>
      <c r="J44" s="37">
        <f>J41+J42+J43</f>
        <v>346399079.26000005</v>
      </c>
    </row>
    <row r="45" spans="1:10" ht="14.1" customHeight="1" x14ac:dyDescent="0.2">
      <c r="A45" s="76">
        <v>2017</v>
      </c>
      <c r="B45" s="35" t="s">
        <v>15</v>
      </c>
      <c r="C45" s="34">
        <v>0</v>
      </c>
      <c r="D45" s="34">
        <v>11189253.24</v>
      </c>
      <c r="E45" s="34"/>
      <c r="F45" s="34"/>
      <c r="G45" s="34"/>
      <c r="H45" s="34"/>
      <c r="I45" s="33">
        <f>SUM(C45:H45)</f>
        <v>11189253.24</v>
      </c>
      <c r="J45" s="33">
        <v>17482907.640000001</v>
      </c>
    </row>
    <row r="46" spans="1:10" ht="14.1" customHeight="1" x14ac:dyDescent="0.2">
      <c r="A46" s="77"/>
      <c r="B46" s="32" t="s">
        <v>13</v>
      </c>
      <c r="C46" s="30">
        <v>-30000000</v>
      </c>
      <c r="D46" s="30">
        <v>-6107107.0199999996</v>
      </c>
      <c r="E46" s="30"/>
      <c r="F46" s="30"/>
      <c r="G46" s="25"/>
      <c r="H46" s="30"/>
      <c r="I46" s="29">
        <f>SUM(C46:H46)</f>
        <v>-36107107.019999996</v>
      </c>
      <c r="J46" s="29">
        <v>-74107107.019999996</v>
      </c>
    </row>
    <row r="47" spans="1:10" ht="14.1" customHeight="1" thickBot="1" x14ac:dyDescent="0.25">
      <c r="A47" s="78"/>
      <c r="B47" s="27" t="s">
        <v>14</v>
      </c>
      <c r="C47" s="28">
        <f t="shared" ref="C47:D47" si="1">C44+C45+C46</f>
        <v>160259549.11000001</v>
      </c>
      <c r="D47" s="28">
        <f t="shared" si="1"/>
        <v>5082146.2200000007</v>
      </c>
      <c r="E47" s="28"/>
      <c r="F47" s="28"/>
      <c r="G47" s="31"/>
      <c r="H47" s="31"/>
      <c r="I47" s="28">
        <f>I44+I45+I46</f>
        <v>165341695.33000004</v>
      </c>
      <c r="J47" s="28">
        <f>J44+J45+J46</f>
        <v>289774879.88000005</v>
      </c>
    </row>
    <row r="48" spans="1:10" ht="14.1" customHeight="1" x14ac:dyDescent="0.2">
      <c r="A48" s="76">
        <v>2018</v>
      </c>
      <c r="B48" s="38" t="s">
        <v>15</v>
      </c>
      <c r="C48" s="40">
        <v>0</v>
      </c>
      <c r="D48" s="40">
        <v>193743692.99000001</v>
      </c>
      <c r="E48" s="40"/>
      <c r="F48" s="40"/>
      <c r="G48" s="40"/>
      <c r="H48" s="40"/>
      <c r="I48" s="39">
        <f>SUM(C48:H48)</f>
        <v>193743692.99000001</v>
      </c>
      <c r="J48" s="39">
        <v>216921849.84999999</v>
      </c>
    </row>
    <row r="49" spans="1:10" ht="14.1" customHeight="1" x14ac:dyDescent="0.2">
      <c r="A49" s="77"/>
      <c r="B49" s="32" t="s">
        <v>13</v>
      </c>
      <c r="C49" s="30">
        <v>-30000000</v>
      </c>
      <c r="D49" s="30">
        <v>-21159264.940000001</v>
      </c>
      <c r="E49" s="30"/>
      <c r="F49" s="30"/>
      <c r="G49" s="25"/>
      <c r="H49" s="30"/>
      <c r="I49" s="29">
        <f>SUM(C49:H49)</f>
        <v>-51159264.939999998</v>
      </c>
      <c r="J49" s="29">
        <v>-198770606.34999999</v>
      </c>
    </row>
    <row r="50" spans="1:10" ht="14.1" customHeight="1" thickBot="1" x14ac:dyDescent="0.25">
      <c r="A50" s="78"/>
      <c r="B50" s="27" t="s">
        <v>14</v>
      </c>
      <c r="C50" s="28">
        <f>C47+C48+C49</f>
        <v>130259549.11000001</v>
      </c>
      <c r="D50" s="28">
        <f>D47+D48+D49</f>
        <v>177666574.27000001</v>
      </c>
      <c r="E50" s="28"/>
      <c r="F50" s="28"/>
      <c r="G50" s="31"/>
      <c r="H50" s="31"/>
      <c r="I50" s="28">
        <f>I47+I48+I49</f>
        <v>307926123.38000005</v>
      </c>
      <c r="J50" s="28">
        <f>J47+J48+J49</f>
        <v>307926123.38</v>
      </c>
    </row>
    <row r="51" spans="1:10" ht="14.1" customHeight="1" x14ac:dyDescent="0.2">
      <c r="A51" s="79" t="s">
        <v>34</v>
      </c>
      <c r="B51" s="38" t="s">
        <v>15</v>
      </c>
      <c r="C51" s="40">
        <v>0</v>
      </c>
      <c r="D51" s="40">
        <v>129934812.56</v>
      </c>
      <c r="E51" s="40"/>
      <c r="F51" s="40"/>
      <c r="G51" s="40"/>
      <c r="H51" s="40"/>
      <c r="I51" s="39">
        <f>SUM(C51:H51)</f>
        <v>129934812.56</v>
      </c>
      <c r="J51" s="39">
        <f>SUM(D51:H51)</f>
        <v>129934812.56</v>
      </c>
    </row>
    <row r="52" spans="1:10" ht="14.1" customHeight="1" x14ac:dyDescent="0.2">
      <c r="A52" s="80"/>
      <c r="B52" s="32" t="s">
        <v>13</v>
      </c>
      <c r="C52" s="30">
        <v>-30000000</v>
      </c>
      <c r="D52" s="30">
        <v>-166351142.69</v>
      </c>
      <c r="E52" s="30"/>
      <c r="F52" s="30"/>
      <c r="G52" s="25"/>
      <c r="H52" s="30"/>
      <c r="I52" s="29">
        <f>SUM(C52:H52)</f>
        <v>-196351142.69</v>
      </c>
      <c r="J52" s="29">
        <v>-103706533</v>
      </c>
    </row>
    <row r="53" spans="1:10" ht="14.1" customHeight="1" thickBot="1" x14ac:dyDescent="0.25">
      <c r="A53" s="81"/>
      <c r="B53" s="27" t="s">
        <v>14</v>
      </c>
      <c r="C53" s="28">
        <f>C50+C51+C52</f>
        <v>100259549.11000001</v>
      </c>
      <c r="D53" s="28">
        <f>SUM(D50:D52)</f>
        <v>141250244.14000005</v>
      </c>
      <c r="E53" s="28"/>
      <c r="F53" s="28"/>
      <c r="G53" s="31"/>
      <c r="H53" s="31"/>
      <c r="I53" s="28">
        <f>I50+I51+I52</f>
        <v>241509793.25000006</v>
      </c>
      <c r="J53" s="28">
        <f>J50+J51+J52</f>
        <v>334154402.94</v>
      </c>
    </row>
    <row r="54" spans="1:10" ht="14.1" customHeight="1" x14ac:dyDescent="0.2">
      <c r="A54" s="69">
        <v>2020</v>
      </c>
      <c r="B54" s="38" t="s">
        <v>15</v>
      </c>
      <c r="C54" s="40">
        <v>0</v>
      </c>
      <c r="D54" s="40"/>
      <c r="E54" s="40"/>
      <c r="F54" s="40"/>
      <c r="G54" s="40"/>
      <c r="H54" s="40"/>
      <c r="I54" s="39">
        <f>SUM(C54:H54)</f>
        <v>0</v>
      </c>
      <c r="J54" s="39">
        <f>SUM(D54:H54)</f>
        <v>0</v>
      </c>
    </row>
    <row r="55" spans="1:10" ht="14.1" customHeight="1" x14ac:dyDescent="0.2">
      <c r="A55" s="70"/>
      <c r="B55" s="32" t="s">
        <v>13</v>
      </c>
      <c r="C55" s="30">
        <v>-30000000</v>
      </c>
      <c r="D55" s="30"/>
      <c r="E55" s="30"/>
      <c r="F55" s="30"/>
      <c r="G55" s="25"/>
      <c r="H55" s="30"/>
      <c r="I55" s="29">
        <f>SUM(C55:H55)</f>
        <v>-30000000</v>
      </c>
      <c r="J55" s="29">
        <v>-95082563.219999999</v>
      </c>
    </row>
    <row r="56" spans="1:10" ht="14.1" customHeight="1" thickBot="1" x14ac:dyDescent="0.25">
      <c r="A56" s="71"/>
      <c r="B56" s="27" t="s">
        <v>14</v>
      </c>
      <c r="C56" s="28">
        <f>C53+C54+C55</f>
        <v>70259549.110000014</v>
      </c>
      <c r="D56" s="28"/>
      <c r="E56" s="28"/>
      <c r="F56" s="28"/>
      <c r="G56" s="31"/>
      <c r="H56" s="31"/>
      <c r="I56" s="28">
        <f>I53+I54+I55</f>
        <v>211509793.25000006</v>
      </c>
      <c r="J56" s="28">
        <f>J53+J54+J55</f>
        <v>239071839.72</v>
      </c>
    </row>
    <row r="57" spans="1:10" ht="14.1" customHeight="1" x14ac:dyDescent="0.2">
      <c r="A57" s="69">
        <v>2021</v>
      </c>
      <c r="B57" s="38" t="s">
        <v>15</v>
      </c>
      <c r="C57" s="40">
        <v>0</v>
      </c>
      <c r="D57" s="40"/>
      <c r="E57" s="40"/>
      <c r="F57" s="40"/>
      <c r="G57" s="40"/>
      <c r="H57" s="40"/>
      <c r="I57" s="39">
        <f>SUM(C57:H57)</f>
        <v>0</v>
      </c>
      <c r="J57" s="39">
        <f>SUM(D57:H57)</f>
        <v>0</v>
      </c>
    </row>
    <row r="58" spans="1:10" ht="14.1" customHeight="1" x14ac:dyDescent="0.2">
      <c r="A58" s="70"/>
      <c r="B58" s="32" t="s">
        <v>13</v>
      </c>
      <c r="C58" s="30">
        <v>-30000000</v>
      </c>
      <c r="D58" s="30"/>
      <c r="E58" s="30"/>
      <c r="F58" s="30"/>
      <c r="G58" s="25"/>
      <c r="H58" s="30"/>
      <c r="I58" s="29">
        <f>SUM(C58:H58)</f>
        <v>-30000000</v>
      </c>
      <c r="J58" s="29">
        <v>-69139530.150000006</v>
      </c>
    </row>
    <row r="59" spans="1:10" ht="14.1" customHeight="1" thickBot="1" x14ac:dyDescent="0.25">
      <c r="A59" s="71"/>
      <c r="B59" s="27" t="s">
        <v>14</v>
      </c>
      <c r="C59" s="28">
        <f t="shared" ref="C59" si="2">C56+C57+C58</f>
        <v>40259549.110000014</v>
      </c>
      <c r="D59" s="68">
        <v>350000000</v>
      </c>
      <c r="E59" s="28"/>
      <c r="F59" s="28"/>
      <c r="G59" s="31"/>
      <c r="H59" s="31"/>
      <c r="I59" s="28">
        <f>I56+I57+I58</f>
        <v>181509793.25000006</v>
      </c>
      <c r="J59" s="28">
        <f>J56+J57+J58</f>
        <v>169932309.56999999</v>
      </c>
    </row>
    <row r="60" spans="1:10" ht="14.1" customHeight="1" x14ac:dyDescent="0.2">
      <c r="A60" s="69">
        <v>2022</v>
      </c>
      <c r="B60" s="38" t="s">
        <v>15</v>
      </c>
      <c r="C60" s="40">
        <v>0</v>
      </c>
      <c r="D60" s="40"/>
      <c r="E60" s="40"/>
      <c r="F60" s="40"/>
      <c r="G60" s="40"/>
      <c r="H60" s="40"/>
      <c r="I60" s="39">
        <f>SUM(C60:H60)</f>
        <v>0</v>
      </c>
      <c r="J60" s="39">
        <f>SUM(D60:H60)</f>
        <v>0</v>
      </c>
    </row>
    <row r="61" spans="1:10" ht="14.1" customHeight="1" x14ac:dyDescent="0.2">
      <c r="A61" s="70"/>
      <c r="B61" s="32" t="s">
        <v>13</v>
      </c>
      <c r="C61" s="30">
        <v>-30000000</v>
      </c>
      <c r="D61" s="30">
        <v>-38888888</v>
      </c>
      <c r="E61" s="30"/>
      <c r="F61" s="30"/>
      <c r="G61" s="25"/>
      <c r="H61" s="30"/>
      <c r="I61" s="29">
        <f>SUM(C61:H61)</f>
        <v>-68888888</v>
      </c>
      <c r="J61" s="29">
        <v>-65000000</v>
      </c>
    </row>
    <row r="62" spans="1:10" ht="14.1" customHeight="1" thickBot="1" x14ac:dyDescent="0.25">
      <c r="A62" s="71"/>
      <c r="B62" s="27" t="s">
        <v>14</v>
      </c>
      <c r="C62" s="28">
        <f>C59+C60+C61</f>
        <v>10259549.110000014</v>
      </c>
      <c r="D62" s="28">
        <f>SUM(D59:D61)</f>
        <v>311111112</v>
      </c>
      <c r="E62" s="28"/>
      <c r="F62" s="28"/>
      <c r="G62" s="31"/>
      <c r="H62" s="31"/>
      <c r="I62" s="28">
        <f>I59+I60+I61</f>
        <v>112620905.25000006</v>
      </c>
      <c r="J62" s="28">
        <f>J59+J60+J61</f>
        <v>104932309.56999999</v>
      </c>
    </row>
    <row r="63" spans="1:10" ht="14.1" customHeight="1" x14ac:dyDescent="0.2">
      <c r="A63" s="69">
        <v>2023</v>
      </c>
      <c r="B63" s="38" t="s">
        <v>15</v>
      </c>
      <c r="C63" s="40">
        <v>0</v>
      </c>
      <c r="D63" s="40"/>
      <c r="E63" s="40"/>
      <c r="F63" s="40"/>
      <c r="G63" s="40"/>
      <c r="H63" s="40"/>
      <c r="I63" s="39">
        <f>SUM(C63:H63)</f>
        <v>0</v>
      </c>
      <c r="J63" s="39">
        <f>SUM(D63:H63)</f>
        <v>0</v>
      </c>
    </row>
    <row r="64" spans="1:10" ht="14.1" customHeight="1" x14ac:dyDescent="0.2">
      <c r="A64" s="70"/>
      <c r="B64" s="32" t="s">
        <v>13</v>
      </c>
      <c r="C64" s="30">
        <v>-10259549.109999999</v>
      </c>
      <c r="D64" s="30">
        <v>-38888888</v>
      </c>
      <c r="E64" s="30"/>
      <c r="F64" s="30"/>
      <c r="G64" s="25"/>
      <c r="H64" s="30"/>
      <c r="I64" s="29">
        <f>SUM(C64:H64)</f>
        <v>-49148437.109999999</v>
      </c>
      <c r="J64" s="29">
        <v>-45259549.109999999</v>
      </c>
    </row>
    <row r="65" spans="1:10" ht="14.1" customHeight="1" thickBot="1" x14ac:dyDescent="0.25">
      <c r="A65" s="71"/>
      <c r="B65" s="27" t="s">
        <v>14</v>
      </c>
      <c r="C65" s="28">
        <f>C62+C63+C64</f>
        <v>1.4901161193847656E-8</v>
      </c>
      <c r="D65" s="28">
        <f>SUM(D62:D64)</f>
        <v>272222224</v>
      </c>
      <c r="E65" s="28"/>
      <c r="F65" s="28"/>
      <c r="G65" s="31"/>
      <c r="H65" s="31"/>
      <c r="I65" s="28">
        <f>I62+I63+I64</f>
        <v>63472468.14000006</v>
      </c>
      <c r="J65" s="28">
        <f>J62+J63+J64</f>
        <v>59672760.459999993</v>
      </c>
    </row>
    <row r="66" spans="1:10" ht="14.1" customHeight="1" x14ac:dyDescent="0.2">
      <c r="A66" s="69">
        <v>2024</v>
      </c>
      <c r="B66" s="38" t="s">
        <v>15</v>
      </c>
      <c r="C66" s="39"/>
      <c r="D66" s="40"/>
      <c r="E66" s="40"/>
      <c r="F66" s="40"/>
      <c r="G66" s="40"/>
      <c r="H66" s="40"/>
      <c r="I66" s="39">
        <f>SUM(C66:H66)</f>
        <v>0</v>
      </c>
      <c r="J66" s="39">
        <f>SUM(D66:H66)</f>
        <v>0</v>
      </c>
    </row>
    <row r="67" spans="1:10" ht="14.1" customHeight="1" x14ac:dyDescent="0.2">
      <c r="A67" s="70"/>
      <c r="B67" s="32" t="s">
        <v>13</v>
      </c>
      <c r="C67" s="26"/>
      <c r="D67" s="30">
        <v>-38888888</v>
      </c>
      <c r="E67" s="30"/>
      <c r="F67" s="30"/>
      <c r="G67" s="25"/>
      <c r="H67" s="30"/>
      <c r="I67" s="29">
        <f>SUM(C67:H67)</f>
        <v>-38888888</v>
      </c>
      <c r="J67" s="29">
        <v>-35000000</v>
      </c>
    </row>
    <row r="68" spans="1:10" ht="14.1" customHeight="1" thickBot="1" x14ac:dyDescent="0.25">
      <c r="A68" s="71"/>
      <c r="B68" s="27" t="s">
        <v>14</v>
      </c>
      <c r="C68" s="28"/>
      <c r="D68" s="28">
        <f>SUM(D65:D67)</f>
        <v>233333336</v>
      </c>
      <c r="E68" s="28"/>
      <c r="F68" s="28"/>
      <c r="G68" s="31"/>
      <c r="H68" s="31"/>
      <c r="I68" s="28">
        <f>I65+I66+I67</f>
        <v>24583580.14000006</v>
      </c>
      <c r="J68" s="28">
        <f>J65+J66+J67</f>
        <v>24672760.459999993</v>
      </c>
    </row>
    <row r="69" spans="1:10" ht="14.1" customHeight="1" x14ac:dyDescent="0.2">
      <c r="A69" s="69">
        <v>2025</v>
      </c>
      <c r="B69" s="38" t="s">
        <v>15</v>
      </c>
      <c r="C69" s="39"/>
      <c r="D69" s="40"/>
      <c r="E69" s="40"/>
      <c r="F69" s="40"/>
      <c r="G69" s="40"/>
      <c r="H69" s="40"/>
      <c r="I69" s="39">
        <f>SUM(C69:H69)</f>
        <v>0</v>
      </c>
      <c r="J69" s="39">
        <f>SUM(D69:H69)</f>
        <v>0</v>
      </c>
    </row>
    <row r="70" spans="1:10" ht="14.1" customHeight="1" x14ac:dyDescent="0.2">
      <c r="A70" s="70"/>
      <c r="B70" s="32" t="s">
        <v>13</v>
      </c>
      <c r="C70" s="26"/>
      <c r="D70" s="30">
        <v>-38888888</v>
      </c>
      <c r="E70" s="30"/>
      <c r="F70" s="30"/>
      <c r="G70" s="25"/>
      <c r="H70" s="30"/>
      <c r="I70" s="29">
        <f>SUM(C70:H70)</f>
        <v>-38888888</v>
      </c>
      <c r="J70" s="29">
        <v>-35000000</v>
      </c>
    </row>
    <row r="71" spans="1:10" ht="14.1" customHeight="1" thickBot="1" x14ac:dyDescent="0.25">
      <c r="A71" s="71"/>
      <c r="B71" s="27" t="s">
        <v>14</v>
      </c>
      <c r="C71" s="28"/>
      <c r="D71" s="28">
        <f>SUM(D68:D70)</f>
        <v>194444448</v>
      </c>
      <c r="E71" s="28"/>
      <c r="F71" s="28"/>
      <c r="G71" s="31"/>
      <c r="H71" s="31"/>
      <c r="I71" s="28">
        <f>I68+I69+I70</f>
        <v>-14305307.85999994</v>
      </c>
      <c r="J71" s="28">
        <f>J68+J69+J70</f>
        <v>-10327239.540000007</v>
      </c>
    </row>
    <row r="72" spans="1:10" ht="14.1" customHeight="1" x14ac:dyDescent="0.2">
      <c r="A72" s="69">
        <v>2026</v>
      </c>
      <c r="B72" s="38" t="s">
        <v>15</v>
      </c>
      <c r="C72" s="39"/>
      <c r="D72" s="40"/>
      <c r="E72" s="40"/>
      <c r="F72" s="40"/>
      <c r="G72" s="40"/>
      <c r="H72" s="40"/>
      <c r="I72" s="39">
        <f>SUM(C72:H72)</f>
        <v>0</v>
      </c>
      <c r="J72" s="39">
        <f>SUM(D72:H72)</f>
        <v>0</v>
      </c>
    </row>
    <row r="73" spans="1:10" ht="14.1" customHeight="1" x14ac:dyDescent="0.2">
      <c r="A73" s="70"/>
      <c r="B73" s="32" t="s">
        <v>13</v>
      </c>
      <c r="C73" s="26"/>
      <c r="D73" s="30">
        <v>-38888888</v>
      </c>
      <c r="E73" s="30"/>
      <c r="F73" s="30"/>
      <c r="G73" s="25"/>
      <c r="H73" s="30"/>
      <c r="I73" s="29">
        <f>SUM(C73:H73)</f>
        <v>-38888888</v>
      </c>
      <c r="J73" s="29">
        <v>-35000000</v>
      </c>
    </row>
    <row r="74" spans="1:10" ht="14.1" customHeight="1" thickBot="1" x14ac:dyDescent="0.25">
      <c r="A74" s="71"/>
      <c r="B74" s="27" t="s">
        <v>14</v>
      </c>
      <c r="C74" s="28"/>
      <c r="D74" s="28">
        <f>SUM(D71:D73)</f>
        <v>155555560</v>
      </c>
      <c r="E74" s="28"/>
      <c r="F74" s="28"/>
      <c r="G74" s="31"/>
      <c r="H74" s="31"/>
      <c r="I74" s="28">
        <f>I71+I72+I73</f>
        <v>-53194195.85999994</v>
      </c>
      <c r="J74" s="28">
        <f>J71+J72+J73</f>
        <v>-45327239.540000007</v>
      </c>
    </row>
    <row r="75" spans="1:10" ht="14.1" customHeight="1" x14ac:dyDescent="0.2">
      <c r="A75" s="69">
        <v>2027</v>
      </c>
      <c r="B75" s="38" t="s">
        <v>15</v>
      </c>
      <c r="C75" s="39"/>
      <c r="D75" s="40"/>
      <c r="E75" s="40"/>
      <c r="F75" s="40"/>
      <c r="G75" s="40"/>
      <c r="H75" s="40"/>
      <c r="I75" s="39">
        <f>SUM(C75:H75)</f>
        <v>0</v>
      </c>
      <c r="J75" s="39">
        <f>SUM(D75:H75)</f>
        <v>0</v>
      </c>
    </row>
    <row r="76" spans="1:10" ht="14.1" customHeight="1" x14ac:dyDescent="0.2">
      <c r="A76" s="70"/>
      <c r="B76" s="32" t="s">
        <v>13</v>
      </c>
      <c r="C76" s="26"/>
      <c r="D76" s="30">
        <v>-38888888</v>
      </c>
      <c r="E76" s="30"/>
      <c r="F76" s="30"/>
      <c r="G76" s="25"/>
      <c r="H76" s="30"/>
      <c r="I76" s="29">
        <f>SUM(C76:H76)</f>
        <v>-38888888</v>
      </c>
      <c r="J76" s="29">
        <v>-35000000</v>
      </c>
    </row>
    <row r="77" spans="1:10" ht="14.1" customHeight="1" thickBot="1" x14ac:dyDescent="0.25">
      <c r="A77" s="71"/>
      <c r="B77" s="27" t="s">
        <v>14</v>
      </c>
      <c r="C77" s="28"/>
      <c r="D77" s="28">
        <f>SUM(D74:D76)</f>
        <v>116666672</v>
      </c>
      <c r="E77" s="31"/>
      <c r="F77" s="31"/>
      <c r="G77" s="31"/>
      <c r="H77" s="31"/>
      <c r="I77" s="28">
        <f>I74+I75+I76</f>
        <v>-92083083.85999994</v>
      </c>
      <c r="J77" s="28">
        <f>J74+J75+J76</f>
        <v>-80327239.540000007</v>
      </c>
    </row>
    <row r="78" spans="1:10" ht="14.1" customHeight="1" x14ac:dyDescent="0.2">
      <c r="A78" s="69">
        <v>2028</v>
      </c>
      <c r="B78" s="38" t="s">
        <v>15</v>
      </c>
      <c r="C78" s="39"/>
      <c r="D78" s="40"/>
      <c r="E78" s="40"/>
      <c r="F78" s="40"/>
      <c r="G78" s="40"/>
      <c r="H78" s="40"/>
      <c r="I78" s="39">
        <f>SUM(C78:H78)</f>
        <v>0</v>
      </c>
      <c r="J78" s="39">
        <f>SUM(D78:H78)</f>
        <v>0</v>
      </c>
    </row>
    <row r="79" spans="1:10" ht="14.1" customHeight="1" x14ac:dyDescent="0.2">
      <c r="A79" s="70"/>
      <c r="B79" s="32" t="s">
        <v>13</v>
      </c>
      <c r="C79" s="26"/>
      <c r="D79" s="30">
        <v>-38888888</v>
      </c>
      <c r="E79" s="30"/>
      <c r="F79" s="30"/>
      <c r="G79" s="25"/>
      <c r="H79" s="30"/>
      <c r="I79" s="29">
        <f>SUM(C79:H79)</f>
        <v>-38888888</v>
      </c>
      <c r="J79" s="29">
        <v>-35000000</v>
      </c>
    </row>
    <row r="80" spans="1:10" ht="14.1" customHeight="1" thickBot="1" x14ac:dyDescent="0.25">
      <c r="A80" s="71"/>
      <c r="B80" s="27" t="s">
        <v>14</v>
      </c>
      <c r="C80" s="28"/>
      <c r="D80" s="28">
        <f>SUM(D77:D79)</f>
        <v>77777784</v>
      </c>
      <c r="E80" s="31"/>
      <c r="F80" s="31"/>
      <c r="G80" s="31"/>
      <c r="H80" s="31"/>
      <c r="I80" s="28">
        <f>I77+I78+I79</f>
        <v>-130971971.85999994</v>
      </c>
      <c r="J80" s="28">
        <f>J77+J78+J79</f>
        <v>-115327239.54000001</v>
      </c>
    </row>
    <row r="81" spans="1:10" ht="14.1" customHeight="1" x14ac:dyDescent="0.2">
      <c r="A81" s="69">
        <v>2029</v>
      </c>
      <c r="B81" s="38" t="s">
        <v>15</v>
      </c>
      <c r="C81" s="39"/>
      <c r="D81" s="40"/>
      <c r="E81" s="40"/>
      <c r="F81" s="40"/>
      <c r="G81" s="40"/>
      <c r="H81" s="40"/>
      <c r="I81" s="39">
        <f>SUM(C81:H81)</f>
        <v>0</v>
      </c>
      <c r="J81" s="39">
        <f>SUM(D81:H81)</f>
        <v>0</v>
      </c>
    </row>
    <row r="82" spans="1:10" ht="14.1" customHeight="1" x14ac:dyDescent="0.2">
      <c r="A82" s="70"/>
      <c r="B82" s="32" t="s">
        <v>13</v>
      </c>
      <c r="C82" s="26"/>
      <c r="D82" s="30">
        <v>-38888888</v>
      </c>
      <c r="E82" s="30"/>
      <c r="F82" s="30"/>
      <c r="G82" s="25"/>
      <c r="H82" s="30"/>
      <c r="I82" s="29">
        <f>SUM(C82:H82)</f>
        <v>-38888888</v>
      </c>
      <c r="J82" s="29">
        <v>-35000000</v>
      </c>
    </row>
    <row r="83" spans="1:10" ht="14.1" customHeight="1" thickBot="1" x14ac:dyDescent="0.25">
      <c r="A83" s="71"/>
      <c r="B83" s="27" t="s">
        <v>14</v>
      </c>
      <c r="C83" s="28"/>
      <c r="D83" s="28">
        <f>SUM(D80:D82)</f>
        <v>38888896</v>
      </c>
      <c r="E83" s="31"/>
      <c r="F83" s="28"/>
      <c r="G83" s="31"/>
      <c r="H83" s="31"/>
      <c r="I83" s="28">
        <f>I80+I81+I82</f>
        <v>-169860859.85999995</v>
      </c>
      <c r="J83" s="28">
        <f>J80+J81+J82</f>
        <v>-150327239.54000002</v>
      </c>
    </row>
    <row r="84" spans="1:10" ht="14.1" customHeight="1" x14ac:dyDescent="0.2">
      <c r="A84" s="69">
        <v>2030</v>
      </c>
      <c r="B84" s="38" t="s">
        <v>15</v>
      </c>
      <c r="C84" s="39"/>
      <c r="D84" s="40"/>
      <c r="E84" s="40"/>
      <c r="F84" s="40"/>
      <c r="G84" s="40"/>
      <c r="H84" s="40"/>
      <c r="I84" s="39">
        <f>SUM(C84:H84)</f>
        <v>0</v>
      </c>
      <c r="J84" s="39">
        <f>SUM(D84:H84)</f>
        <v>0</v>
      </c>
    </row>
    <row r="85" spans="1:10" ht="14.1" customHeight="1" x14ac:dyDescent="0.2">
      <c r="A85" s="70"/>
      <c r="B85" s="32" t="s">
        <v>13</v>
      </c>
      <c r="C85" s="26"/>
      <c r="D85" s="30">
        <v>-38888896</v>
      </c>
      <c r="E85" s="30"/>
      <c r="F85" s="30"/>
      <c r="G85" s="25"/>
      <c r="H85" s="30"/>
      <c r="I85" s="29">
        <f>SUM(C85:H85)</f>
        <v>-38888896</v>
      </c>
      <c r="J85" s="29">
        <v>-35000000</v>
      </c>
    </row>
    <row r="86" spans="1:10" ht="14.1" customHeight="1" thickBot="1" x14ac:dyDescent="0.25">
      <c r="A86" s="71"/>
      <c r="B86" s="27" t="s">
        <v>14</v>
      </c>
      <c r="C86" s="28"/>
      <c r="D86" s="28">
        <f>SUM(D83:D85)</f>
        <v>0</v>
      </c>
      <c r="E86" s="31"/>
      <c r="F86" s="28"/>
      <c r="G86" s="31"/>
      <c r="H86" s="31"/>
      <c r="I86" s="28">
        <f>I83+I84+I85</f>
        <v>-208749755.85999995</v>
      </c>
      <c r="J86" s="28">
        <f>J83+J84+J85</f>
        <v>-185327239.54000002</v>
      </c>
    </row>
    <row r="87" spans="1:10" ht="14.1" customHeight="1" x14ac:dyDescent="0.2">
      <c r="A87" s="44"/>
      <c r="B87" s="42"/>
      <c r="C87" s="43"/>
      <c r="D87" s="43"/>
      <c r="E87" s="43"/>
      <c r="F87" s="43"/>
      <c r="G87" s="43"/>
      <c r="H87" s="43"/>
      <c r="I87" s="43"/>
    </row>
    <row r="88" spans="1:10" ht="14.1" customHeight="1" x14ac:dyDescent="0.2">
      <c r="A88" s="44"/>
      <c r="B88" s="42"/>
      <c r="C88" s="43"/>
      <c r="D88" s="43"/>
      <c r="E88" s="43"/>
      <c r="F88" s="43"/>
      <c r="G88" s="43"/>
      <c r="H88" s="43"/>
      <c r="I88" s="43"/>
    </row>
  </sheetData>
  <mergeCells count="24">
    <mergeCell ref="J22:J23"/>
    <mergeCell ref="A63:A65"/>
    <mergeCell ref="A30:A32"/>
    <mergeCell ref="A45:A47"/>
    <mergeCell ref="A54:A56"/>
    <mergeCell ref="A57:A59"/>
    <mergeCell ref="A60:A62"/>
    <mergeCell ref="B1:I1"/>
    <mergeCell ref="I22:I23"/>
    <mergeCell ref="A48:A50"/>
    <mergeCell ref="A51:A53"/>
    <mergeCell ref="A36:A38"/>
    <mergeCell ref="A39:A41"/>
    <mergeCell ref="A33:A35"/>
    <mergeCell ref="A24:A26"/>
    <mergeCell ref="A27:A29"/>
    <mergeCell ref="A42:A44"/>
    <mergeCell ref="A66:A68"/>
    <mergeCell ref="A84:A86"/>
    <mergeCell ref="A69:A71"/>
    <mergeCell ref="A72:A74"/>
    <mergeCell ref="A75:A77"/>
    <mergeCell ref="A78:A80"/>
    <mergeCell ref="A81:A83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>
    <oddHeader>&amp;LPříloha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úvěrů SMO</vt:lpstr>
    </vt:vector>
  </TitlesOfParts>
  <Company>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GrigarovaL</dc:creator>
  <cp:lastModifiedBy>Grigarová Lenka</cp:lastModifiedBy>
  <cp:lastPrinted>2019-11-22T05:34:35Z</cp:lastPrinted>
  <dcterms:created xsi:type="dcterms:W3CDTF">2009-01-13T12:44:06Z</dcterms:created>
  <dcterms:modified xsi:type="dcterms:W3CDTF">2019-11-22T05:34:37Z</dcterms:modified>
</cp:coreProperties>
</file>