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800" windowHeight="7545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C21" i="1" l="1"/>
  <c r="C15" i="1" l="1"/>
  <c r="C10" i="1"/>
  <c r="D6" i="1"/>
  <c r="E12" i="1"/>
  <c r="D12" i="1"/>
  <c r="D13" i="1"/>
  <c r="E13" i="1"/>
  <c r="E8" i="1"/>
  <c r="D8" i="1"/>
  <c r="E7" i="1"/>
  <c r="E15" i="1" l="1"/>
  <c r="E6" i="1"/>
  <c r="E22" i="1" s="1"/>
  <c r="G22" i="1" s="1"/>
  <c r="D22" i="1"/>
  <c r="D15" i="1"/>
  <c r="C17" i="1"/>
  <c r="D10" i="1"/>
  <c r="J22" i="1" l="1"/>
  <c r="E10" i="1"/>
  <c r="E17" i="1" s="1"/>
  <c r="D17" i="1"/>
</calcChain>
</file>

<file path=xl/sharedStrings.xml><?xml version="1.0" encoding="utf-8"?>
<sst xmlns="http://schemas.openxmlformats.org/spreadsheetml/2006/main" count="55" uniqueCount="44">
  <si>
    <t>PROJEKTOVÉ ZÁMĚRY MĚSTA</t>
  </si>
  <si>
    <t>Název projektu</t>
  </si>
  <si>
    <t>Rekonstrukce fotbalového a hokejbalového hřiště v Opavě Kylešovicích</t>
  </si>
  <si>
    <t>Rozpočet projektu</t>
  </si>
  <si>
    <t>Celková náklady</t>
  </si>
  <si>
    <t>Dotační titul</t>
  </si>
  <si>
    <t>MŠMT Program 133510 Podpora materiálně technické základny sportu</t>
  </si>
  <si>
    <t>Dotace</t>
  </si>
  <si>
    <t>Spluúčast města</t>
  </si>
  <si>
    <t>Vyhlášení VZ (reálné finanční krytí)</t>
  </si>
  <si>
    <t>Fyzická realizace</t>
  </si>
  <si>
    <t>Harmonogram projektu</t>
  </si>
  <si>
    <t>Proplacení dotace</t>
  </si>
  <si>
    <t>Předložení materiálu do RMO/ ZMO k zajištění financování</t>
  </si>
  <si>
    <t>9.11.2016/ 12.12.2016</t>
  </si>
  <si>
    <t>Předložení Žádosti o dotaci</t>
  </si>
  <si>
    <t>30.11.2016</t>
  </si>
  <si>
    <t>03/2017</t>
  </si>
  <si>
    <t>06/2017 - 09/2017</t>
  </si>
  <si>
    <t>03/2018</t>
  </si>
  <si>
    <t>PRIORITA</t>
  </si>
  <si>
    <t>Bezbariérové zastávky</t>
  </si>
  <si>
    <t>SFDI 2017</t>
  </si>
  <si>
    <t>Rozpočtové krytí</t>
  </si>
  <si>
    <t>Pořízení nádob na separaci BRKO</t>
  </si>
  <si>
    <t>OP ŽP; výzva č. 41</t>
  </si>
  <si>
    <t>9.11.2016/ -</t>
  </si>
  <si>
    <t>06/2017 - 07/2017</t>
  </si>
  <si>
    <t>01/2017</t>
  </si>
  <si>
    <t>Cyklistická stezka Hradec nad Moravicí - Opava</t>
  </si>
  <si>
    <t>2017/2018</t>
  </si>
  <si>
    <t>12.12.2016</t>
  </si>
  <si>
    <t>04/2017</t>
  </si>
  <si>
    <t>07/2017 - 10/2017</t>
  </si>
  <si>
    <t>Rekonstrukce centra sociálních služeb Hradecká</t>
  </si>
  <si>
    <t>IROP; výzva č. 30</t>
  </si>
  <si>
    <t>05/2017 - 11/2017</t>
  </si>
  <si>
    <t>24.8.2016/ -</t>
  </si>
  <si>
    <t>SOUČET</t>
  </si>
  <si>
    <t>MEZISOUČET</t>
  </si>
  <si>
    <t>použití externích zdrojů</t>
  </si>
  <si>
    <t>zabezpečení vlastních zdrojů v rozpočtu</t>
  </si>
  <si>
    <t>použitá dotace na splátku jistiny</t>
  </si>
  <si>
    <t>splátky půjčených prostředků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</si>
</sst>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6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49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5" borderId="2" xfId="0" applyNumberForma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49" fontId="0" fillId="6" borderId="2" xfId="0" applyNumberFormat="1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0" borderId="3" xfId="0" applyFont="1" applyBorder="1" applyAlignment="1">
      <alignment wrapText="1"/>
    </xf>
    <xf numFmtId="0" fontId="5" fillId="0" borderId="3" xfId="0" applyFont="1" applyBorder="1"/>
    <xf numFmtId="164" fontId="5" fillId="6" borderId="3" xfId="0" applyNumberFormat="1" applyFont="1" applyFill="1" applyBorder="1"/>
    <xf numFmtId="164" fontId="5" fillId="5" borderId="3" xfId="0" applyNumberFormat="1" applyFont="1" applyFill="1" applyBorder="1"/>
    <xf numFmtId="0" fontId="4" fillId="6" borderId="3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164" fontId="0" fillId="6" borderId="2" xfId="0" applyNumberFormat="1" applyFill="1" applyBorder="1" applyAlignment="1">
      <alignment horizontal="right" vertical="center"/>
    </xf>
    <xf numFmtId="164" fontId="0" fillId="5" borderId="2" xfId="0" applyNumberFormat="1" applyFill="1" applyBorder="1" applyAlignment="1">
      <alignment horizontal="right" vertical="center"/>
    </xf>
    <xf numFmtId="164" fontId="0" fillId="6" borderId="1" xfId="0" applyNumberFormat="1" applyFill="1" applyBorder="1" applyAlignment="1">
      <alignment horizontal="right" vertical="center"/>
    </xf>
    <xf numFmtId="164" fontId="0" fillId="5" borderId="1" xfId="0" applyNumberForma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/>
    </xf>
    <xf numFmtId="164" fontId="5" fillId="5" borderId="4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164" fontId="5" fillId="5" borderId="3" xfId="0" applyNumberFormat="1" applyFont="1" applyFill="1" applyBorder="1" applyAlignment="1">
      <alignment horizontal="right"/>
    </xf>
    <xf numFmtId="0" fontId="5" fillId="6" borderId="3" xfId="0" applyFont="1" applyFill="1" applyBorder="1"/>
    <xf numFmtId="0" fontId="0" fillId="6" borderId="3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  <color rgb="FFC0C0C0"/>
      <color rgb="FFFFCCCC"/>
      <color rgb="FFCCFFCC"/>
      <color rgb="FFCCFFFF"/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zoomScale="75" zoomScaleNormal="75" workbookViewId="0">
      <selection activeCell="B26" sqref="B26"/>
    </sheetView>
  </sheetViews>
  <sheetFormatPr defaultRowHeight="12.75" x14ac:dyDescent="0.2"/>
  <cols>
    <col min="1" max="1" width="65" customWidth="1"/>
    <col min="2" max="2" width="57.140625" customWidth="1"/>
    <col min="3" max="5" width="22.7109375" customWidth="1"/>
    <col min="6" max="6" width="12.140625" customWidth="1"/>
    <col min="7" max="7" width="22.5703125" customWidth="1"/>
    <col min="8" max="9" width="14.85546875" customWidth="1"/>
    <col min="10" max="10" width="22.7109375" customWidth="1"/>
    <col min="11" max="11" width="12.28515625" customWidth="1"/>
    <col min="12" max="12" width="3.42578125" customWidth="1"/>
  </cols>
  <sheetData>
    <row r="1" spans="1:13" ht="27" customHeight="1" x14ac:dyDescent="0.25">
      <c r="A1" s="1" t="s">
        <v>0</v>
      </c>
      <c r="B1" s="1"/>
    </row>
    <row r="2" spans="1:13" ht="21" customHeight="1" x14ac:dyDescent="0.2">
      <c r="A2" s="13" t="s">
        <v>30</v>
      </c>
    </row>
    <row r="3" spans="1:13" ht="21" customHeight="1" x14ac:dyDescent="0.2"/>
    <row r="4" spans="1:13" ht="21" customHeight="1" x14ac:dyDescent="0.2">
      <c r="A4" s="4"/>
      <c r="B4" s="4"/>
      <c r="C4" s="54" t="s">
        <v>3</v>
      </c>
      <c r="D4" s="54"/>
      <c r="E4" s="54"/>
      <c r="F4" s="12"/>
      <c r="G4" s="55" t="s">
        <v>11</v>
      </c>
      <c r="H4" s="55"/>
      <c r="I4" s="55"/>
      <c r="J4" s="55"/>
      <c r="K4" s="55"/>
      <c r="M4" s="9"/>
    </row>
    <row r="5" spans="1:13" ht="73.5" customHeight="1" x14ac:dyDescent="0.2">
      <c r="A5" s="5" t="s">
        <v>1</v>
      </c>
      <c r="B5" s="5" t="s">
        <v>5</v>
      </c>
      <c r="C5" s="6" t="s">
        <v>4</v>
      </c>
      <c r="D5" s="6" t="s">
        <v>7</v>
      </c>
      <c r="E5" s="6" t="s">
        <v>8</v>
      </c>
      <c r="F5" s="19" t="s">
        <v>23</v>
      </c>
      <c r="G5" s="7" t="s">
        <v>13</v>
      </c>
      <c r="H5" s="7" t="s">
        <v>15</v>
      </c>
      <c r="I5" s="7" t="s">
        <v>9</v>
      </c>
      <c r="J5" s="7" t="s">
        <v>10</v>
      </c>
      <c r="K5" s="7" t="s">
        <v>12</v>
      </c>
      <c r="M5" s="10" t="s">
        <v>20</v>
      </c>
    </row>
    <row r="6" spans="1:13" ht="21" customHeight="1" x14ac:dyDescent="0.2">
      <c r="A6" s="20" t="s">
        <v>34</v>
      </c>
      <c r="B6" s="21" t="s">
        <v>35</v>
      </c>
      <c r="C6" s="43">
        <v>15178601.34</v>
      </c>
      <c r="D6" s="44">
        <f>14678000.79*0.9</f>
        <v>13210200.710999999</v>
      </c>
      <c r="E6" s="44">
        <f>C6-D6</f>
        <v>1968400.6290000007</v>
      </c>
      <c r="F6" s="22"/>
      <c r="G6" s="23" t="s">
        <v>37</v>
      </c>
      <c r="H6" s="24">
        <v>42646</v>
      </c>
      <c r="I6" s="33" t="s">
        <v>28</v>
      </c>
      <c r="J6" s="23" t="s">
        <v>36</v>
      </c>
      <c r="K6" s="31" t="s">
        <v>19</v>
      </c>
      <c r="L6" s="3"/>
      <c r="M6" s="3">
        <v>1</v>
      </c>
    </row>
    <row r="7" spans="1:13" ht="27" customHeight="1" x14ac:dyDescent="0.2">
      <c r="A7" s="36" t="s">
        <v>2</v>
      </c>
      <c r="B7" s="26" t="s">
        <v>6</v>
      </c>
      <c r="C7" s="45">
        <v>13525364.15</v>
      </c>
      <c r="D7" s="46">
        <v>8115218.4900000002</v>
      </c>
      <c r="E7" s="46">
        <f>C7*0.4</f>
        <v>5410145.6600000001</v>
      </c>
      <c r="F7" s="27"/>
      <c r="G7" s="28" t="s">
        <v>14</v>
      </c>
      <c r="H7" s="29" t="s">
        <v>16</v>
      </c>
      <c r="I7" s="34" t="s">
        <v>17</v>
      </c>
      <c r="J7" s="29" t="s">
        <v>18</v>
      </c>
      <c r="K7" s="32" t="s">
        <v>19</v>
      </c>
      <c r="M7" s="3">
        <v>1</v>
      </c>
    </row>
    <row r="8" spans="1:13" ht="21" customHeight="1" x14ac:dyDescent="0.2">
      <c r="A8" s="25" t="s">
        <v>24</v>
      </c>
      <c r="B8" s="26" t="s">
        <v>25</v>
      </c>
      <c r="C8" s="45">
        <v>8700000</v>
      </c>
      <c r="D8" s="46">
        <f>C8*0.85</f>
        <v>7395000</v>
      </c>
      <c r="E8" s="46">
        <f>C8*0.15</f>
        <v>1305000</v>
      </c>
      <c r="F8" s="25"/>
      <c r="G8" s="29" t="s">
        <v>26</v>
      </c>
      <c r="H8" s="30">
        <v>42704</v>
      </c>
      <c r="I8" s="34" t="s">
        <v>17</v>
      </c>
      <c r="J8" s="29" t="s">
        <v>27</v>
      </c>
      <c r="K8" s="32" t="s">
        <v>19</v>
      </c>
      <c r="L8" s="3"/>
      <c r="M8" s="3">
        <v>1</v>
      </c>
    </row>
    <row r="9" spans="1:13" ht="21" customHeight="1" x14ac:dyDescent="0.2">
      <c r="A9" s="14"/>
      <c r="B9" s="14"/>
      <c r="C9" s="47"/>
      <c r="D9" s="47"/>
      <c r="E9" s="47"/>
      <c r="F9" s="14"/>
      <c r="G9" s="15"/>
      <c r="H9" s="15"/>
      <c r="I9" s="15"/>
      <c r="J9" s="15"/>
      <c r="K9" s="15"/>
      <c r="L9" s="16"/>
      <c r="M9" s="17"/>
    </row>
    <row r="10" spans="1:13" ht="21" customHeight="1" x14ac:dyDescent="0.2">
      <c r="A10" s="18" t="s">
        <v>38</v>
      </c>
      <c r="B10" s="14"/>
      <c r="C10" s="48">
        <f>SUM(C6:C9)</f>
        <v>37403965.490000002</v>
      </c>
      <c r="D10" s="48">
        <f t="shared" ref="D10:E10" si="0">SUM(D6:D9)</f>
        <v>28720419.200999998</v>
      </c>
      <c r="E10" s="48">
        <f t="shared" si="0"/>
        <v>8683546.2890000008</v>
      </c>
      <c r="F10" s="14"/>
      <c r="G10" s="15"/>
      <c r="H10" s="15"/>
      <c r="I10" s="15"/>
      <c r="J10" s="15"/>
      <c r="K10" s="15"/>
      <c r="L10" s="16"/>
      <c r="M10" s="17"/>
    </row>
    <row r="11" spans="1:13" ht="21" customHeight="1" x14ac:dyDescent="0.2">
      <c r="A11" s="14"/>
      <c r="B11" s="14"/>
      <c r="C11" s="47"/>
      <c r="D11" s="47"/>
      <c r="E11" s="47"/>
      <c r="F11" s="14"/>
      <c r="G11" s="15"/>
      <c r="H11" s="15"/>
      <c r="I11" s="15"/>
      <c r="J11" s="15"/>
      <c r="K11" s="15"/>
      <c r="L11" s="16"/>
      <c r="M11" s="17"/>
    </row>
    <row r="12" spans="1:13" ht="21" customHeight="1" x14ac:dyDescent="0.2">
      <c r="A12" s="26" t="s">
        <v>21</v>
      </c>
      <c r="B12" s="26" t="s">
        <v>22</v>
      </c>
      <c r="C12" s="45">
        <v>8000000</v>
      </c>
      <c r="D12" s="46">
        <f>C12*0.85</f>
        <v>6800000</v>
      </c>
      <c r="E12" s="46">
        <f>C12*0.15</f>
        <v>1200000</v>
      </c>
      <c r="F12" s="35"/>
      <c r="G12" s="29" t="s">
        <v>31</v>
      </c>
      <c r="H12" s="30">
        <v>42741</v>
      </c>
      <c r="I12" s="34" t="s">
        <v>32</v>
      </c>
      <c r="J12" s="29" t="s">
        <v>33</v>
      </c>
      <c r="K12" s="32" t="s">
        <v>19</v>
      </c>
      <c r="L12" s="3"/>
      <c r="M12" s="3">
        <v>1</v>
      </c>
    </row>
    <row r="13" spans="1:13" ht="21" customHeight="1" x14ac:dyDescent="0.2">
      <c r="A13" s="21" t="s">
        <v>29</v>
      </c>
      <c r="B13" s="21" t="s">
        <v>22</v>
      </c>
      <c r="C13" s="43">
        <v>5000000</v>
      </c>
      <c r="D13" s="44">
        <f>C13*0.85</f>
        <v>4250000</v>
      </c>
      <c r="E13" s="44">
        <f>C13*0.15</f>
        <v>750000</v>
      </c>
      <c r="F13" s="20"/>
      <c r="G13" s="23" t="s">
        <v>31</v>
      </c>
      <c r="H13" s="24">
        <v>42755</v>
      </c>
      <c r="I13" s="33" t="s">
        <v>32</v>
      </c>
      <c r="J13" s="23" t="s">
        <v>33</v>
      </c>
      <c r="K13" s="31" t="s">
        <v>19</v>
      </c>
      <c r="L13" s="3"/>
      <c r="M13" s="3">
        <v>1</v>
      </c>
    </row>
    <row r="14" spans="1:13" ht="21" customHeight="1" x14ac:dyDescent="0.2">
      <c r="A14" s="14"/>
      <c r="B14" s="14"/>
      <c r="C14" s="47"/>
      <c r="D14" s="47"/>
      <c r="E14" s="47"/>
      <c r="F14" s="14"/>
      <c r="G14" s="15"/>
      <c r="H14" s="15"/>
      <c r="I14" s="15"/>
      <c r="J14" s="15"/>
      <c r="K14" s="15"/>
      <c r="L14" s="16"/>
      <c r="M14" s="17"/>
    </row>
    <row r="15" spans="1:13" ht="21" customHeight="1" x14ac:dyDescent="0.2">
      <c r="A15" s="18" t="s">
        <v>39</v>
      </c>
      <c r="B15" s="14"/>
      <c r="C15" s="48">
        <f>SUM(C12:C13)</f>
        <v>13000000</v>
      </c>
      <c r="D15" s="48">
        <f t="shared" ref="D15:E15" si="1">SUM(D12:D13)</f>
        <v>11050000</v>
      </c>
      <c r="E15" s="48">
        <f t="shared" si="1"/>
        <v>1950000</v>
      </c>
      <c r="F15" s="14"/>
      <c r="G15" s="15"/>
      <c r="H15" s="15"/>
      <c r="I15" s="15"/>
      <c r="J15" s="15"/>
      <c r="K15" s="15"/>
      <c r="L15" s="16"/>
      <c r="M15" s="17"/>
    </row>
    <row r="16" spans="1:13" ht="21" customHeight="1" x14ac:dyDescent="0.2">
      <c r="A16" s="18"/>
      <c r="B16" s="14"/>
      <c r="C16" s="47"/>
      <c r="D16" s="47"/>
      <c r="E16" s="47"/>
      <c r="F16" s="14"/>
      <c r="G16" s="15"/>
      <c r="H16" s="15"/>
      <c r="I16" s="15"/>
      <c r="J16" s="15"/>
      <c r="K16" s="15"/>
      <c r="L16" s="16"/>
      <c r="M16" s="17"/>
    </row>
    <row r="17" spans="1:13" ht="21" customHeight="1" x14ac:dyDescent="0.2">
      <c r="A17" s="18" t="s">
        <v>38</v>
      </c>
      <c r="B17" s="14"/>
      <c r="C17" s="48">
        <f>C10+C15</f>
        <v>50403965.490000002</v>
      </c>
      <c r="D17" s="48">
        <f t="shared" ref="D17:E17" si="2">D10+D15</f>
        <v>39770419.200999998</v>
      </c>
      <c r="E17" s="48">
        <f t="shared" si="2"/>
        <v>10633546.289000001</v>
      </c>
      <c r="F17" s="14"/>
      <c r="G17" s="15"/>
      <c r="H17" s="15"/>
      <c r="I17" s="15"/>
      <c r="J17" s="15"/>
      <c r="K17" s="15"/>
      <c r="L17" s="16"/>
      <c r="M17" s="17"/>
    </row>
    <row r="18" spans="1:13" ht="21" customHeight="1" x14ac:dyDescent="0.2">
      <c r="A18" s="14"/>
      <c r="B18" s="14"/>
      <c r="C18" s="47"/>
      <c r="D18" s="47"/>
      <c r="E18" s="47"/>
      <c r="F18" s="14"/>
      <c r="G18" s="15"/>
      <c r="H18" s="15"/>
      <c r="I18" s="15"/>
      <c r="J18" s="15"/>
      <c r="K18" s="15"/>
      <c r="L18" s="16"/>
      <c r="M18" s="17"/>
    </row>
    <row r="19" spans="1:13" ht="21" customHeight="1" x14ac:dyDescent="0.2">
      <c r="C19" s="2"/>
      <c r="D19" s="2"/>
      <c r="H19" s="11"/>
      <c r="I19" s="8"/>
      <c r="J19" s="8"/>
      <c r="K19" s="8"/>
      <c r="L19" s="3"/>
      <c r="M19" s="3"/>
    </row>
    <row r="20" spans="1:13" ht="47.25" x14ac:dyDescent="0.25">
      <c r="B20" s="38"/>
      <c r="C20" s="37" t="s">
        <v>40</v>
      </c>
      <c r="D20" s="37" t="s">
        <v>42</v>
      </c>
      <c r="E20" s="37" t="s">
        <v>41</v>
      </c>
      <c r="G20" s="37" t="s">
        <v>41</v>
      </c>
      <c r="H20" s="3"/>
      <c r="I20" s="3"/>
      <c r="J20" s="50" t="s">
        <v>43</v>
      </c>
      <c r="K20" s="3"/>
      <c r="L20" s="3"/>
      <c r="M20" s="3"/>
    </row>
    <row r="21" spans="1:13" ht="21" customHeight="1" x14ac:dyDescent="0.25">
      <c r="B21" s="41">
        <v>2017</v>
      </c>
      <c r="C21" s="39">
        <f>C6+C7+C8+C12+C13</f>
        <v>50403965.490000002</v>
      </c>
      <c r="D21" s="52"/>
      <c r="E21" s="52"/>
      <c r="H21" s="3"/>
      <c r="I21" s="3"/>
      <c r="J21" s="53"/>
      <c r="K21" s="3"/>
      <c r="L21" s="3"/>
      <c r="M21" s="3"/>
    </row>
    <row r="22" spans="1:13" ht="21" customHeight="1" x14ac:dyDescent="0.25">
      <c r="B22" s="42">
        <v>2018</v>
      </c>
      <c r="C22" s="40"/>
      <c r="D22" s="40">
        <f>D6+D7+D8+D12+D13</f>
        <v>39770419.200999998</v>
      </c>
      <c r="E22" s="40">
        <f>E6+E7+E8+E12+E13</f>
        <v>10633546.289000001</v>
      </c>
      <c r="G22" s="49">
        <f>SUM(E22:E22)</f>
        <v>10633546.289000001</v>
      </c>
      <c r="H22" s="3"/>
      <c r="I22" s="3"/>
      <c r="J22" s="51">
        <f>D22+E22</f>
        <v>50403965.489999995</v>
      </c>
      <c r="K22" s="3"/>
      <c r="L22" s="3"/>
      <c r="M22" s="3"/>
    </row>
    <row r="23" spans="1:13" ht="21" customHeight="1" x14ac:dyDescent="0.2"/>
    <row r="24" spans="1:13" ht="21" customHeight="1" x14ac:dyDescent="0.2"/>
    <row r="25" spans="1:13" ht="27" customHeight="1" x14ac:dyDescent="0.2"/>
    <row r="26" spans="1:13" ht="27" customHeight="1" x14ac:dyDescent="0.2"/>
    <row r="27" spans="1:13" ht="27" customHeight="1" x14ac:dyDescent="0.2"/>
  </sheetData>
  <mergeCells count="2">
    <mergeCell ref="C4:E4"/>
    <mergeCell ref="G4:K4"/>
  </mergeCells>
  <dataValidations disablePrompts="1" count="1">
    <dataValidation type="list" allowBlank="1" showInputMessage="1" showErrorMessage="1" sqref="M6:M8 M12:M13 M19">
      <formula1>"1, 2, 3,"</formula1>
    </dataValidation>
  </dataValidations>
  <pageMargins left="0.78740157480314965" right="0.11811023622047245" top="0.78740157480314965" bottom="0.78740157480314965" header="0.31496062992125984" footer="0.31496062992125984"/>
  <pageSetup paperSize="8" scale="67" orientation="landscape" r:id="rId1"/>
  <headerFooter>
    <oddHeader>&amp;LPříloha č. 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SMO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Heisigová Martina</dc:creator>
  <cp:lastModifiedBy>Grigarová Lenka</cp:lastModifiedBy>
  <cp:lastPrinted>2016-11-14T13:53:55Z</cp:lastPrinted>
  <dcterms:created xsi:type="dcterms:W3CDTF">2016-11-01T13:29:25Z</dcterms:created>
  <dcterms:modified xsi:type="dcterms:W3CDTF">2016-12-07T10:47:00Z</dcterms:modified>
</cp:coreProperties>
</file>