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2270"/>
  </bookViews>
  <sheets>
    <sheet name="přehled úvěrů SMO" sheetId="3" r:id="rId1"/>
  </sheets>
  <calcPr calcId="145621"/>
</workbook>
</file>

<file path=xl/calcChain.xml><?xml version="1.0" encoding="utf-8"?>
<calcChain xmlns="http://schemas.openxmlformats.org/spreadsheetml/2006/main">
  <c r="J111" i="3" l="1"/>
  <c r="J110" i="3"/>
  <c r="J45" i="3"/>
  <c r="J42" i="3"/>
  <c r="J41" i="3"/>
  <c r="J39" i="3"/>
  <c r="J38" i="3"/>
  <c r="J36" i="3"/>
  <c r="J35" i="3"/>
  <c r="J33" i="3"/>
  <c r="J54" i="3"/>
  <c r="J53" i="3"/>
  <c r="F52" i="3"/>
  <c r="F58" i="3" s="1"/>
  <c r="E31" i="3"/>
  <c r="E34" i="3" s="1"/>
  <c r="D31" i="3"/>
  <c r="D34" i="3" s="1"/>
  <c r="C31" i="3"/>
  <c r="C34" i="3" s="1"/>
  <c r="F55" i="3" l="1"/>
  <c r="D40" i="3"/>
  <c r="D43" i="3" s="1"/>
  <c r="D46" i="3" s="1"/>
  <c r="D49" i="3" s="1"/>
  <c r="D52" i="3" s="1"/>
  <c r="D37" i="3"/>
  <c r="C37" i="3"/>
  <c r="C40" i="3"/>
  <c r="C43" i="3" s="1"/>
  <c r="C46" i="3" s="1"/>
  <c r="C49" i="3" s="1"/>
  <c r="C52" i="3" s="1"/>
  <c r="E37" i="3"/>
  <c r="E40" i="3"/>
  <c r="E43" i="3" s="1"/>
  <c r="E46" i="3" s="1"/>
  <c r="E49" i="3" s="1"/>
  <c r="E52" i="3" s="1"/>
  <c r="J108" i="3"/>
  <c r="J107" i="3"/>
  <c r="E58" i="3" l="1"/>
  <c r="E61" i="3" s="1"/>
  <c r="E64" i="3" s="1"/>
  <c r="E67" i="3" s="1"/>
  <c r="E70" i="3" s="1"/>
  <c r="E73" i="3" s="1"/>
  <c r="E76" i="3" s="1"/>
  <c r="E79" i="3" s="1"/>
  <c r="E55" i="3"/>
  <c r="D58" i="3"/>
  <c r="D55" i="3"/>
  <c r="C58" i="3"/>
  <c r="C61" i="3" s="1"/>
  <c r="C64" i="3" s="1"/>
  <c r="C67" i="3" s="1"/>
  <c r="C70" i="3" s="1"/>
  <c r="C73" i="3" s="1"/>
  <c r="C55" i="3"/>
  <c r="J102" i="3"/>
  <c r="J78" i="3"/>
  <c r="J77" i="3"/>
  <c r="J104" i="3"/>
  <c r="J101" i="3"/>
  <c r="J50" i="3"/>
  <c r="J51" i="3"/>
  <c r="J48" i="3"/>
  <c r="J47" i="3"/>
  <c r="J32" i="3"/>
  <c r="J44" i="3"/>
  <c r="J56" i="3"/>
  <c r="J57" i="3"/>
  <c r="J59" i="3"/>
  <c r="J60" i="3"/>
  <c r="J62" i="3"/>
  <c r="J63" i="3"/>
  <c r="J65" i="3"/>
  <c r="J66" i="3"/>
  <c r="J68" i="3"/>
  <c r="J69" i="3"/>
  <c r="J71" i="3"/>
  <c r="J72" i="3"/>
  <c r="J74" i="3"/>
  <c r="J75" i="3"/>
  <c r="J99" i="3"/>
  <c r="J98" i="3"/>
  <c r="J93" i="3"/>
  <c r="J92" i="3"/>
  <c r="J29" i="3"/>
  <c r="J95" i="3"/>
  <c r="J89" i="3"/>
  <c r="J87" i="3"/>
  <c r="J85" i="3"/>
  <c r="J105" i="3"/>
  <c r="J96" i="3"/>
  <c r="J90" i="3"/>
  <c r="J88" i="3"/>
  <c r="J86" i="3"/>
  <c r="J55" i="3" l="1"/>
  <c r="J31" i="3"/>
  <c r="J34" i="3" s="1"/>
  <c r="J40" i="3" s="1"/>
  <c r="J43" i="3" s="1"/>
  <c r="J46" i="3" s="1"/>
  <c r="J49" i="3" s="1"/>
  <c r="J52" i="3" s="1"/>
  <c r="J58" i="3" l="1"/>
  <c r="J61" i="3" s="1"/>
  <c r="J64" i="3" s="1"/>
  <c r="J67" i="3" s="1"/>
  <c r="J70" i="3" s="1"/>
  <c r="J73" i="3" s="1"/>
  <c r="J76" i="3" s="1"/>
  <c r="J79" i="3" s="1"/>
  <c r="J37" i="3"/>
</calcChain>
</file>

<file path=xl/sharedStrings.xml><?xml version="1.0" encoding="utf-8"?>
<sst xmlns="http://schemas.openxmlformats.org/spreadsheetml/2006/main" count="137" uniqueCount="52">
  <si>
    <t>úrok</t>
  </si>
  <si>
    <t>skutečnost</t>
  </si>
  <si>
    <t>Přehled úvěrů a půjček Statutárního města Opavy</t>
  </si>
  <si>
    <t xml:space="preserve">ÚVĚRY:    </t>
  </si>
  <si>
    <t>částka v Kč</t>
  </si>
  <si>
    <t>počátek</t>
  </si>
  <si>
    <t>ukončení</t>
  </si>
  <si>
    <t>četnost splátek</t>
  </si>
  <si>
    <t>splátky v Kč</t>
  </si>
  <si>
    <t>smlouva  s kým</t>
  </si>
  <si>
    <t>čtvrtletně</t>
  </si>
  <si>
    <t>CELKEM</t>
  </si>
  <si>
    <t>splátky od 31.3. 2010</t>
  </si>
  <si>
    <t>splátky od 30.9.2015</t>
  </si>
  <si>
    <t>3MP+1,9%</t>
  </si>
  <si>
    <t xml:space="preserve">ČS a.s. </t>
  </si>
  <si>
    <t>ČS a.s.</t>
  </si>
  <si>
    <t>3M PRIBOR+1,9%p.a.</t>
  </si>
  <si>
    <t>splátky od 31.3.2012</t>
  </si>
  <si>
    <t>čtvrletně</t>
  </si>
  <si>
    <t>ČSOB</t>
  </si>
  <si>
    <t>prav.splátky od 30.9.202015</t>
  </si>
  <si>
    <t>3MP+0,75%</t>
  </si>
  <si>
    <t>splátky</t>
  </si>
  <si>
    <t>zůstatek</t>
  </si>
  <si>
    <t>čerpání</t>
  </si>
  <si>
    <t>rozpočet</t>
  </si>
  <si>
    <t>Úroky  -  předpoklad a skutečnost</t>
  </si>
  <si>
    <r>
      <t xml:space="preserve"> </t>
    </r>
    <r>
      <rPr>
        <sz val="10"/>
        <color indexed="12"/>
        <rFont val="Arial"/>
        <family val="2"/>
        <charset val="238"/>
      </rPr>
      <t>rozpočet</t>
    </r>
  </si>
  <si>
    <t>3M PRIBOR+0,75%p.a.</t>
  </si>
  <si>
    <t>limit</t>
  </si>
  <si>
    <t>250.000.000,00</t>
  </si>
  <si>
    <t>do 1.1.2012</t>
  </si>
  <si>
    <t>500.000.000,00</t>
  </si>
  <si>
    <t>do 30.12.2012</t>
  </si>
  <si>
    <t>do 30.12.2013</t>
  </si>
  <si>
    <t>400.000.000,00</t>
  </si>
  <si>
    <t>280.000.000,00</t>
  </si>
  <si>
    <t>dotace</t>
  </si>
  <si>
    <t>31.12.2011 + 2.1.2012</t>
  </si>
  <si>
    <t xml:space="preserve">skutečnost </t>
  </si>
  <si>
    <t>od 31.12.2013</t>
  </si>
  <si>
    <t>mimořádně</t>
  </si>
  <si>
    <t xml:space="preserve">Čerpání, splátky jistin a zůstatky </t>
  </si>
  <si>
    <t>3M PRIBOR + 0,15% p.a.</t>
  </si>
  <si>
    <t>3MP+0,15%</t>
  </si>
  <si>
    <t>31.12.2016 + 2.1.2017</t>
  </si>
  <si>
    <t>ČS - 400mil</t>
  </si>
  <si>
    <t>ČS</t>
  </si>
  <si>
    <t>ČS  - 23,4mil</t>
  </si>
  <si>
    <t>ČSOB - 280mil</t>
  </si>
  <si>
    <t>ČSOB - 150mil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</si>
</sst>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164" formatCode="#,##0_ ;\-#,##0\ "/>
  </numFmts>
  <fonts count="20" x14ac:knownFonts="1">
    <font>
      <sz val="10"/>
      <name val="Arial"/>
      <charset val="238"/>
    </font>
    <font>
      <b/>
      <i/>
      <sz val="10"/>
      <color indexed="10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Fill="1"/>
    <xf numFmtId="0" fontId="7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8" fillId="0" borderId="0" xfId="0" applyFont="1"/>
    <xf numFmtId="0" fontId="9" fillId="0" borderId="0" xfId="0" applyFont="1" applyAlignment="1">
      <alignment horizontal="center" wrapText="1"/>
    </xf>
    <xf numFmtId="1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0" fontId="9" fillId="0" borderId="0" xfId="0" applyNumberFormat="1" applyFont="1"/>
    <xf numFmtId="41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2" fillId="0" borderId="4" xfId="0" applyNumberFormat="1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3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6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8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0" fillId="0" borderId="0" xfId="0" applyNumberFormat="1"/>
    <xf numFmtId="4" fontId="14" fillId="0" borderId="7" xfId="0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textRotation="45" wrapText="1"/>
    </xf>
    <xf numFmtId="4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10" fontId="8" fillId="3" borderId="4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0" fontId="8" fillId="4" borderId="4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0" fontId="8" fillId="5" borderId="4" xfId="0" applyNumberFormat="1" applyFont="1" applyFill="1" applyBorder="1" applyAlignment="1">
      <alignment horizontal="center"/>
    </xf>
    <xf numFmtId="41" fontId="9" fillId="0" borderId="0" xfId="0" applyNumberFormat="1" applyFont="1" applyFill="1" applyAlignment="1">
      <alignment horizontal="center"/>
    </xf>
    <xf numFmtId="4" fontId="18" fillId="0" borderId="5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0" fontId="8" fillId="0" borderId="5" xfId="0" applyNumberFormat="1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10" fontId="8" fillId="8" borderId="5" xfId="0" applyNumberFormat="1" applyFont="1" applyFill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7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4" fontId="19" fillId="0" borderId="6" xfId="0" applyNumberFormat="1" applyFont="1" applyBorder="1" applyAlignment="1">
      <alignment horizontal="center"/>
    </xf>
    <xf numFmtId="4" fontId="19" fillId="0" borderId="6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4" fontId="18" fillId="0" borderId="3" xfId="0" applyNumberFormat="1" applyFont="1" applyBorder="1" applyAlignment="1">
      <alignment horizontal="center"/>
    </xf>
    <xf numFmtId="4" fontId="18" fillId="0" borderId="3" xfId="0" applyNumberFormat="1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10" borderId="0" xfId="0" applyFont="1" applyFill="1" applyAlignment="1">
      <alignment horizontal="center"/>
    </xf>
    <xf numFmtId="3" fontId="8" fillId="10" borderId="0" xfId="0" applyNumberFormat="1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3" fontId="8" fillId="11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0" fontId="12" fillId="0" borderId="17" xfId="0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0" fillId="0" borderId="19" xfId="0" applyBorder="1"/>
    <xf numFmtId="0" fontId="8" fillId="0" borderId="3" xfId="0" applyFont="1" applyBorder="1" applyAlignment="1">
      <alignment horizontal="left"/>
    </xf>
    <xf numFmtId="0" fontId="0" fillId="0" borderId="20" xfId="0" applyBorder="1"/>
    <xf numFmtId="0" fontId="8" fillId="0" borderId="5" xfId="0" applyFont="1" applyBorder="1" applyAlignment="1">
      <alignment horizontal="left"/>
    </xf>
    <xf numFmtId="14" fontId="3" fillId="12" borderId="4" xfId="0" applyNumberFormat="1" applyFont="1" applyFill="1" applyBorder="1" applyAlignment="1">
      <alignment horizontal="center" vertical="center" textRotation="45" wrapText="1"/>
    </xf>
    <xf numFmtId="14" fontId="3" fillId="12" borderId="2" xfId="0" applyNumberFormat="1" applyFont="1" applyFill="1" applyBorder="1" applyAlignment="1">
      <alignment horizontal="center" vertical="center" textRotation="45" wrapText="1"/>
    </xf>
    <xf numFmtId="14" fontId="3" fillId="2" borderId="10" xfId="0" applyNumberFormat="1" applyFont="1" applyFill="1" applyBorder="1" applyAlignment="1">
      <alignment horizontal="center" vertical="center" textRotation="45" wrapText="1"/>
    </xf>
    <xf numFmtId="14" fontId="3" fillId="2" borderId="4" xfId="0" applyNumberFormat="1" applyFont="1" applyFill="1" applyBorder="1" applyAlignment="1">
      <alignment horizontal="center" vertical="center" textRotation="45" wrapText="1"/>
    </xf>
    <xf numFmtId="14" fontId="3" fillId="2" borderId="18" xfId="0" applyNumberFormat="1" applyFont="1" applyFill="1" applyBorder="1" applyAlignment="1">
      <alignment horizontal="center" vertical="center" textRotation="45" wrapText="1"/>
    </xf>
    <xf numFmtId="14" fontId="3" fillId="7" borderId="16" xfId="0" applyNumberFormat="1" applyFont="1" applyFill="1" applyBorder="1" applyAlignment="1">
      <alignment horizontal="center" vertical="center" textRotation="45" wrapText="1"/>
    </xf>
    <xf numFmtId="0" fontId="3" fillId="7" borderId="13" xfId="0" applyFont="1" applyFill="1" applyBorder="1" applyAlignment="1">
      <alignment horizontal="center" vertical="center" textRotation="45" wrapText="1"/>
    </xf>
    <xf numFmtId="0" fontId="3" fillId="7" borderId="14" xfId="0" applyFont="1" applyFill="1" applyBorder="1" applyAlignment="1">
      <alignment horizontal="center" vertical="center" textRotation="45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3" fillId="12" borderId="10" xfId="0" applyNumberFormat="1" applyFont="1" applyFill="1" applyBorder="1" applyAlignment="1">
      <alignment horizontal="center" vertical="center" textRotation="45" wrapText="1"/>
    </xf>
    <xf numFmtId="14" fontId="3" fillId="12" borderId="18" xfId="0" applyNumberFormat="1" applyFont="1" applyFill="1" applyBorder="1" applyAlignment="1">
      <alignment horizontal="center" vertical="center" textRotation="45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textRotation="45" wrapText="1"/>
    </xf>
    <xf numFmtId="0" fontId="3" fillId="0" borderId="13" xfId="0" applyFont="1" applyFill="1" applyBorder="1" applyAlignment="1">
      <alignment horizontal="center" vertical="center" textRotation="45" wrapText="1"/>
    </xf>
    <xf numFmtId="0" fontId="3" fillId="0" borderId="14" xfId="0" applyFont="1" applyFill="1" applyBorder="1" applyAlignment="1">
      <alignment horizontal="center" vertical="center" textRotation="45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textRotation="45" wrapText="1"/>
    </xf>
    <xf numFmtId="0" fontId="3" fillId="2" borderId="4" xfId="0" applyFont="1" applyFill="1" applyBorder="1" applyAlignment="1">
      <alignment horizontal="center" vertical="center" textRotation="45" wrapText="1"/>
    </xf>
    <xf numFmtId="0" fontId="0" fillId="0" borderId="2" xfId="0" applyBorder="1" applyAlignment="1">
      <alignment horizontal="center" vertical="center" textRotation="45" wrapText="1"/>
    </xf>
    <xf numFmtId="14" fontId="3" fillId="0" borderId="12" xfId="0" applyNumberFormat="1" applyFont="1" applyFill="1" applyBorder="1" applyAlignment="1">
      <alignment horizontal="center" vertical="center" textRotation="45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4" fontId="3" fillId="7" borderId="12" xfId="0" applyNumberFormat="1" applyFont="1" applyFill="1" applyBorder="1" applyAlignment="1">
      <alignment horizontal="center" vertical="center" textRotation="45"/>
    </xf>
    <xf numFmtId="0" fontId="3" fillId="7" borderId="13" xfId="0" applyFont="1" applyFill="1" applyBorder="1" applyAlignment="1">
      <alignment horizontal="center" vertical="center" textRotation="45"/>
    </xf>
    <xf numFmtId="0" fontId="3" fillId="7" borderId="15" xfId="0" applyFont="1" applyFill="1" applyBorder="1" applyAlignment="1">
      <alignment horizontal="center" vertical="center" textRotation="45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C99FF"/>
      <color rgb="FFCC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79" workbookViewId="0">
      <selection activeCell="C23" sqref="C23"/>
    </sheetView>
  </sheetViews>
  <sheetFormatPr defaultRowHeight="12.75" x14ac:dyDescent="0.2"/>
  <cols>
    <col min="1" max="1" width="10.140625" customWidth="1"/>
    <col min="2" max="2" width="12" customWidth="1"/>
    <col min="3" max="9" width="14.7109375" customWidth="1"/>
    <col min="10" max="10" width="17.85546875" customWidth="1"/>
    <col min="11" max="11" width="16.5703125" customWidth="1"/>
  </cols>
  <sheetData>
    <row r="1" spans="2:10" ht="24.75" customHeight="1" x14ac:dyDescent="0.3">
      <c r="B1" s="136" t="s">
        <v>2</v>
      </c>
      <c r="C1" s="137"/>
      <c r="D1" s="137"/>
      <c r="E1" s="137"/>
      <c r="F1" s="137"/>
      <c r="G1" s="137"/>
      <c r="H1" s="137"/>
      <c r="I1" s="137"/>
      <c r="J1" s="137"/>
    </row>
    <row r="2" spans="2:10" x14ac:dyDescent="0.2">
      <c r="B2" s="2"/>
      <c r="J2" s="3"/>
    </row>
    <row r="3" spans="2:10" ht="15" customHeight="1" x14ac:dyDescent="0.2">
      <c r="B3" s="10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3"/>
      <c r="J3" s="3"/>
    </row>
    <row r="4" spans="2:10" ht="15" customHeight="1" x14ac:dyDescent="0.2">
      <c r="B4" s="14"/>
      <c r="C4" s="11"/>
      <c r="D4" s="11"/>
      <c r="E4" s="11"/>
      <c r="F4" s="11"/>
      <c r="G4" s="11"/>
      <c r="H4" s="13" t="s">
        <v>0</v>
      </c>
      <c r="I4" s="13"/>
      <c r="J4" s="3"/>
    </row>
    <row r="5" spans="2:10" ht="15" customHeight="1" x14ac:dyDescent="0.2">
      <c r="B5" s="15"/>
      <c r="C5" s="16"/>
      <c r="D5" s="17"/>
      <c r="E5" s="17"/>
      <c r="F5" s="17"/>
      <c r="G5" s="16"/>
      <c r="H5" s="14"/>
      <c r="I5" s="14"/>
      <c r="J5" s="3"/>
    </row>
    <row r="6" spans="2:10" ht="15" customHeight="1" x14ac:dyDescent="0.2">
      <c r="B6" s="86" t="s">
        <v>48</v>
      </c>
      <c r="C6" s="87">
        <v>400000000</v>
      </c>
      <c r="D6" s="19">
        <v>2009</v>
      </c>
      <c r="E6" s="19">
        <v>2022</v>
      </c>
      <c r="F6" s="19" t="s">
        <v>10</v>
      </c>
      <c r="G6" s="14"/>
      <c r="H6" s="14" t="s">
        <v>15</v>
      </c>
      <c r="I6" s="14"/>
    </row>
    <row r="7" spans="2:10" ht="15" customHeight="1" x14ac:dyDescent="0.2">
      <c r="B7" s="88"/>
      <c r="C7" s="18"/>
      <c r="D7" s="19"/>
      <c r="E7" s="19"/>
      <c r="F7" s="19"/>
      <c r="G7" s="14"/>
      <c r="H7" s="14" t="s">
        <v>17</v>
      </c>
      <c r="I7" s="14"/>
    </row>
    <row r="8" spans="2:10" ht="15" customHeight="1" x14ac:dyDescent="0.2">
      <c r="B8" s="89"/>
      <c r="C8" s="16"/>
      <c r="D8" s="17"/>
      <c r="E8" s="17"/>
      <c r="F8" s="17"/>
      <c r="G8" s="18">
        <v>6000000</v>
      </c>
      <c r="H8" s="20" t="s">
        <v>12</v>
      </c>
      <c r="I8" s="20"/>
      <c r="J8" s="1"/>
    </row>
    <row r="9" spans="2:10" ht="15" customHeight="1" x14ac:dyDescent="0.2">
      <c r="B9" s="89"/>
      <c r="C9" s="16"/>
      <c r="D9" s="17"/>
      <c r="E9" s="17"/>
      <c r="F9" s="17"/>
      <c r="G9" s="18">
        <v>9500000</v>
      </c>
      <c r="H9" s="20" t="s">
        <v>13</v>
      </c>
      <c r="I9" s="20"/>
      <c r="J9" s="1"/>
    </row>
    <row r="10" spans="2:10" ht="15" customHeight="1" x14ac:dyDescent="0.2">
      <c r="B10" s="14"/>
      <c r="C10" s="16"/>
      <c r="D10" s="17"/>
      <c r="E10" s="17"/>
      <c r="F10" s="17"/>
      <c r="G10" s="16"/>
      <c r="H10" s="21"/>
      <c r="I10" s="21"/>
      <c r="J10" s="1"/>
    </row>
    <row r="11" spans="2:10" ht="15" customHeight="1" x14ac:dyDescent="0.2">
      <c r="B11" s="90" t="s">
        <v>48</v>
      </c>
      <c r="C11" s="91">
        <v>23400000</v>
      </c>
      <c r="D11" s="17">
        <v>2011</v>
      </c>
      <c r="E11" s="17">
        <v>2016</v>
      </c>
      <c r="F11" s="17" t="s">
        <v>10</v>
      </c>
      <c r="G11" s="16">
        <v>1300000</v>
      </c>
      <c r="H11" s="14" t="s">
        <v>16</v>
      </c>
      <c r="I11" s="14"/>
      <c r="J11" s="3"/>
    </row>
    <row r="12" spans="2:10" ht="15" customHeight="1" x14ac:dyDescent="0.2">
      <c r="B12" s="89"/>
      <c r="C12" s="16"/>
      <c r="D12" s="17"/>
      <c r="E12" s="17"/>
      <c r="F12" s="17"/>
      <c r="G12" s="16"/>
      <c r="H12" s="22">
        <v>3.49E-2</v>
      </c>
      <c r="I12" s="22"/>
      <c r="J12" s="3"/>
    </row>
    <row r="13" spans="2:10" ht="15" customHeight="1" x14ac:dyDescent="0.2">
      <c r="B13" s="89"/>
      <c r="C13" s="16"/>
      <c r="D13" s="17"/>
      <c r="E13" s="17"/>
      <c r="F13" s="17"/>
      <c r="G13" s="14"/>
      <c r="H13" s="14" t="s">
        <v>18</v>
      </c>
      <c r="I13" s="14"/>
      <c r="J13" s="3"/>
    </row>
    <row r="14" spans="2:10" ht="15" customHeight="1" x14ac:dyDescent="0.2">
      <c r="B14" s="14"/>
      <c r="C14" s="16"/>
      <c r="D14" s="17"/>
      <c r="E14" s="17"/>
      <c r="F14" s="17"/>
      <c r="G14" s="16"/>
      <c r="H14" s="14"/>
      <c r="I14" s="14"/>
      <c r="J14" s="3"/>
    </row>
    <row r="15" spans="2:10" ht="15" customHeight="1" x14ac:dyDescent="0.2">
      <c r="B15" s="92" t="s">
        <v>20</v>
      </c>
      <c r="C15" s="93">
        <v>280000000</v>
      </c>
      <c r="D15" s="19">
        <v>2011</v>
      </c>
      <c r="E15" s="19">
        <v>2024</v>
      </c>
      <c r="F15" s="19" t="s">
        <v>19</v>
      </c>
      <c r="G15" s="16">
        <v>7500000</v>
      </c>
      <c r="H15" s="14" t="s">
        <v>20</v>
      </c>
      <c r="I15" s="14"/>
      <c r="J15" s="3"/>
    </row>
    <row r="16" spans="2:10" ht="15" customHeight="1" x14ac:dyDescent="0.2">
      <c r="B16" s="89"/>
      <c r="C16" s="18"/>
      <c r="D16" s="64" t="s">
        <v>30</v>
      </c>
      <c r="E16" s="64" t="s">
        <v>31</v>
      </c>
      <c r="F16" s="64" t="s">
        <v>32</v>
      </c>
      <c r="G16" s="16"/>
      <c r="H16" s="14" t="s">
        <v>29</v>
      </c>
      <c r="I16" s="14"/>
      <c r="J16" s="3"/>
    </row>
    <row r="17" spans="1:11" ht="15" customHeight="1" x14ac:dyDescent="0.2">
      <c r="B17" s="88"/>
      <c r="C17" s="72"/>
      <c r="D17" s="64"/>
      <c r="E17" s="64" t="s">
        <v>33</v>
      </c>
      <c r="F17" s="64" t="s">
        <v>34</v>
      </c>
      <c r="G17" s="23"/>
      <c r="H17" s="14" t="s">
        <v>21</v>
      </c>
      <c r="I17" s="14"/>
      <c r="J17" s="3"/>
    </row>
    <row r="18" spans="1:11" ht="15" customHeight="1" x14ac:dyDescent="0.2">
      <c r="B18" s="3"/>
      <c r="C18" s="63"/>
      <c r="D18" s="64"/>
      <c r="E18" s="64" t="s">
        <v>36</v>
      </c>
      <c r="F18" s="64" t="s">
        <v>35</v>
      </c>
      <c r="G18" s="4"/>
      <c r="H18" s="3"/>
      <c r="I18" s="3"/>
      <c r="J18" s="3"/>
    </row>
    <row r="19" spans="1:11" ht="15" customHeight="1" x14ac:dyDescent="0.2">
      <c r="B19" s="3"/>
      <c r="C19" s="63"/>
      <c r="D19" s="64"/>
      <c r="E19" s="64" t="s">
        <v>37</v>
      </c>
      <c r="F19" s="64" t="s">
        <v>41</v>
      </c>
      <c r="G19" s="4"/>
      <c r="H19" s="3"/>
      <c r="I19" s="3"/>
      <c r="J19" s="3"/>
    </row>
    <row r="20" spans="1:11" ht="15" customHeight="1" x14ac:dyDescent="0.2">
      <c r="B20" s="3"/>
      <c r="C20" s="63"/>
      <c r="D20" s="64"/>
      <c r="E20" s="64"/>
      <c r="F20" s="64"/>
      <c r="G20" s="65"/>
      <c r="H20" s="3"/>
      <c r="I20" s="3"/>
      <c r="J20" s="3"/>
    </row>
    <row r="21" spans="1:11" ht="15" customHeight="1" x14ac:dyDescent="0.2">
      <c r="B21" s="94" t="s">
        <v>20</v>
      </c>
      <c r="C21" s="95">
        <v>150000000</v>
      </c>
      <c r="D21" s="19">
        <v>2015</v>
      </c>
      <c r="E21" s="19">
        <v>2016</v>
      </c>
      <c r="F21" s="19" t="s">
        <v>42</v>
      </c>
      <c r="G21" s="65"/>
      <c r="H21" s="14" t="s">
        <v>20</v>
      </c>
      <c r="I21" s="3"/>
      <c r="J21" s="3"/>
    </row>
    <row r="22" spans="1:11" ht="15" customHeight="1" x14ac:dyDescent="0.2">
      <c r="B22" s="1"/>
      <c r="C22" s="63"/>
      <c r="D22" s="64"/>
      <c r="E22" s="64"/>
      <c r="F22" s="64"/>
      <c r="G22" s="65"/>
      <c r="H22" s="14" t="s">
        <v>44</v>
      </c>
      <c r="I22" s="3"/>
      <c r="J22" s="3"/>
    </row>
    <row r="23" spans="1:11" ht="15" customHeight="1" x14ac:dyDescent="0.2">
      <c r="B23" s="1"/>
      <c r="C23" s="63"/>
      <c r="D23" s="64"/>
      <c r="E23" s="64"/>
      <c r="F23" s="64"/>
      <c r="G23" s="65"/>
      <c r="H23" s="14"/>
      <c r="I23" s="3"/>
      <c r="J23" s="3"/>
    </row>
    <row r="24" spans="1:11" ht="15" customHeight="1" x14ac:dyDescent="0.2">
      <c r="B24" s="1"/>
      <c r="C24" s="63"/>
      <c r="D24" s="64"/>
      <c r="E24" s="64"/>
      <c r="F24" s="64"/>
      <c r="G24" s="65"/>
      <c r="H24" s="14"/>
      <c r="I24" s="3"/>
      <c r="J24" s="3"/>
    </row>
    <row r="25" spans="1:11" ht="15" customHeight="1" x14ac:dyDescent="0.2">
      <c r="C25" s="6"/>
      <c r="D25" s="5"/>
      <c r="E25" s="5"/>
      <c r="F25" s="5"/>
      <c r="G25" s="4"/>
      <c r="H25" s="3"/>
      <c r="I25" s="3"/>
      <c r="J25" s="3"/>
    </row>
    <row r="26" spans="1:11" ht="14.1" customHeight="1" x14ac:dyDescent="0.2">
      <c r="B26" s="24" t="s">
        <v>43</v>
      </c>
      <c r="C26" s="5"/>
      <c r="D26" s="5"/>
      <c r="F26" s="7"/>
      <c r="G26" s="5"/>
      <c r="H26" s="5"/>
      <c r="I26" s="5"/>
      <c r="J26" s="5"/>
    </row>
    <row r="27" spans="1:11" ht="14.1" customHeight="1" x14ac:dyDescent="0.2">
      <c r="A27" s="8"/>
      <c r="B27" s="25"/>
      <c r="C27" s="66" t="s">
        <v>47</v>
      </c>
      <c r="D27" s="68" t="s">
        <v>49</v>
      </c>
      <c r="E27" s="70" t="s">
        <v>50</v>
      </c>
      <c r="F27" s="76" t="s">
        <v>51</v>
      </c>
      <c r="G27" s="74"/>
      <c r="H27" s="74"/>
      <c r="I27" s="74"/>
      <c r="J27" s="138" t="s">
        <v>11</v>
      </c>
    </row>
    <row r="28" spans="1:11" ht="14.1" customHeight="1" thickBot="1" x14ac:dyDescent="0.25">
      <c r="A28" s="9"/>
      <c r="B28" s="26"/>
      <c r="C28" s="67" t="s">
        <v>14</v>
      </c>
      <c r="D28" s="69">
        <v>3.49E-2</v>
      </c>
      <c r="E28" s="71" t="s">
        <v>22</v>
      </c>
      <c r="F28" s="77" t="s">
        <v>45</v>
      </c>
      <c r="G28" s="75"/>
      <c r="H28" s="75"/>
      <c r="I28" s="75"/>
      <c r="J28" s="139"/>
    </row>
    <row r="29" spans="1:11" ht="14.1" customHeight="1" x14ac:dyDescent="0.2">
      <c r="A29" s="110">
        <v>2009</v>
      </c>
      <c r="B29" s="38" t="s">
        <v>25</v>
      </c>
      <c r="C29" s="36">
        <v>270000000</v>
      </c>
      <c r="D29" s="36"/>
      <c r="E29" s="37"/>
      <c r="F29" s="37"/>
      <c r="G29" s="37"/>
      <c r="H29" s="37"/>
      <c r="I29" s="37"/>
      <c r="J29" s="36">
        <f>SUM(C29:H29)</f>
        <v>270000000</v>
      </c>
      <c r="K29" s="58"/>
    </row>
    <row r="30" spans="1:11" ht="14.1" customHeight="1" x14ac:dyDescent="0.2">
      <c r="A30" s="111"/>
      <c r="B30" s="31" t="s">
        <v>23</v>
      </c>
      <c r="C30" s="32">
        <v>0</v>
      </c>
      <c r="D30" s="32"/>
      <c r="E30" s="27"/>
      <c r="F30" s="27"/>
      <c r="G30" s="27"/>
      <c r="H30" s="27"/>
      <c r="I30" s="27"/>
      <c r="J30" s="32">
        <v>0</v>
      </c>
      <c r="K30" s="58"/>
    </row>
    <row r="31" spans="1:11" ht="14.1" customHeight="1" thickBot="1" x14ac:dyDescent="0.25">
      <c r="A31" s="112"/>
      <c r="B31" s="29" t="s">
        <v>1</v>
      </c>
      <c r="C31" s="30">
        <f>SUM(C29:C30)</f>
        <v>270000000</v>
      </c>
      <c r="D31" s="30">
        <f>SUM(D29:D30)</f>
        <v>0</v>
      </c>
      <c r="E31" s="30">
        <f>SUM(E29:E30)</f>
        <v>0</v>
      </c>
      <c r="F31" s="30"/>
      <c r="G31" s="34"/>
      <c r="H31" s="34"/>
      <c r="I31" s="34"/>
      <c r="J31" s="30">
        <f>SUM(J29:J30)</f>
        <v>270000000</v>
      </c>
      <c r="K31" s="58"/>
    </row>
    <row r="32" spans="1:11" ht="14.1" customHeight="1" x14ac:dyDescent="0.2">
      <c r="A32" s="110">
        <v>2010</v>
      </c>
      <c r="B32" s="38" t="s">
        <v>25</v>
      </c>
      <c r="C32" s="36">
        <v>97546869.069999993</v>
      </c>
      <c r="D32" s="36"/>
      <c r="E32" s="37"/>
      <c r="F32" s="37"/>
      <c r="G32" s="37"/>
      <c r="H32" s="37"/>
      <c r="I32" s="37"/>
      <c r="J32" s="36">
        <f>SUM(C32:H32)</f>
        <v>97546869.069999993</v>
      </c>
      <c r="K32" s="58"/>
    </row>
    <row r="33" spans="1:11" ht="14.1" customHeight="1" x14ac:dyDescent="0.2">
      <c r="A33" s="111"/>
      <c r="B33" s="31" t="s">
        <v>23</v>
      </c>
      <c r="C33" s="32">
        <v>-24000000</v>
      </c>
      <c r="D33" s="32"/>
      <c r="E33" s="27"/>
      <c r="F33" s="27"/>
      <c r="G33" s="27"/>
      <c r="H33" s="27"/>
      <c r="I33" s="27"/>
      <c r="J33" s="32">
        <f>SUM(C33:I33)</f>
        <v>-24000000</v>
      </c>
      <c r="K33" s="58"/>
    </row>
    <row r="34" spans="1:11" ht="14.1" customHeight="1" thickBot="1" x14ac:dyDescent="0.25">
      <c r="A34" s="112"/>
      <c r="B34" s="29" t="s">
        <v>1</v>
      </c>
      <c r="C34" s="30">
        <f>SUM(C31:C33)</f>
        <v>343546869.06999999</v>
      </c>
      <c r="D34" s="30">
        <f>SUM(D31:D33)</f>
        <v>0</v>
      </c>
      <c r="E34" s="30">
        <f>SUM(E31:E33)</f>
        <v>0</v>
      </c>
      <c r="F34" s="30"/>
      <c r="G34" s="34"/>
      <c r="H34" s="34"/>
      <c r="I34" s="34"/>
      <c r="J34" s="30">
        <f>J31+J32+J33</f>
        <v>343546869.06999999</v>
      </c>
      <c r="K34" s="58"/>
    </row>
    <row r="35" spans="1:11" ht="14.1" customHeight="1" x14ac:dyDescent="0.2">
      <c r="A35" s="146">
        <v>40908</v>
      </c>
      <c r="B35" s="38" t="s">
        <v>25</v>
      </c>
      <c r="C35" s="36">
        <v>17746269.079999998</v>
      </c>
      <c r="D35" s="36">
        <v>16436357.949999999</v>
      </c>
      <c r="E35" s="37">
        <v>217075718.50999999</v>
      </c>
      <c r="F35" s="37"/>
      <c r="G35" s="37"/>
      <c r="H35" s="37"/>
      <c r="I35" s="37"/>
      <c r="J35" s="36">
        <f>SUM(C35:I35)</f>
        <v>251258345.53999999</v>
      </c>
      <c r="K35" s="58"/>
    </row>
    <row r="36" spans="1:11" ht="14.1" customHeight="1" x14ac:dyDescent="0.2">
      <c r="A36" s="147"/>
      <c r="B36" s="35" t="s">
        <v>23</v>
      </c>
      <c r="C36" s="28">
        <v>-58153608</v>
      </c>
      <c r="D36" s="28">
        <v>0</v>
      </c>
      <c r="E36" s="33">
        <v>-50151625.359999999</v>
      </c>
      <c r="F36" s="33"/>
      <c r="G36" s="27"/>
      <c r="H36" s="33"/>
      <c r="I36" s="27"/>
      <c r="J36" s="32">
        <f>SUM(C36:I36)</f>
        <v>-108305233.36</v>
      </c>
      <c r="K36" s="58"/>
    </row>
    <row r="37" spans="1:11" ht="14.1" customHeight="1" thickBot="1" x14ac:dyDescent="0.25">
      <c r="A37" s="148"/>
      <c r="B37" s="39" t="s">
        <v>24</v>
      </c>
      <c r="C37" s="44">
        <f>SUM(C34:C36)</f>
        <v>303139530.14999998</v>
      </c>
      <c r="D37" s="44">
        <f>SUM(D34:D36)</f>
        <v>16436357.949999999</v>
      </c>
      <c r="E37" s="44">
        <f>SUM(E34:E36)</f>
        <v>166924093.14999998</v>
      </c>
      <c r="F37" s="44"/>
      <c r="G37" s="48"/>
      <c r="H37" s="48"/>
      <c r="I37" s="48"/>
      <c r="J37" s="44">
        <f>SUM(J34:J36)</f>
        <v>486499981.25</v>
      </c>
      <c r="K37" s="58"/>
    </row>
    <row r="38" spans="1:11" ht="14.1" customHeight="1" x14ac:dyDescent="0.2">
      <c r="A38" s="107" t="s">
        <v>39</v>
      </c>
      <c r="B38" s="45" t="s">
        <v>25</v>
      </c>
      <c r="C38" s="46">
        <v>17746269.079999998</v>
      </c>
      <c r="D38" s="46">
        <v>16436357.949999999</v>
      </c>
      <c r="E38" s="47">
        <v>217075718.50999999</v>
      </c>
      <c r="F38" s="47"/>
      <c r="G38" s="47"/>
      <c r="H38" s="47"/>
      <c r="I38" s="47"/>
      <c r="J38" s="46">
        <f>SUM(C38:I38)</f>
        <v>251258345.53999999</v>
      </c>
      <c r="K38" s="58"/>
    </row>
    <row r="39" spans="1:11" ht="14.1" customHeight="1" x14ac:dyDescent="0.2">
      <c r="A39" s="108"/>
      <c r="B39" s="35" t="s">
        <v>23</v>
      </c>
      <c r="C39" s="28">
        <v>-64153608</v>
      </c>
      <c r="D39" s="28">
        <v>0</v>
      </c>
      <c r="E39" s="33">
        <v>-50151625.359999999</v>
      </c>
      <c r="F39" s="33"/>
      <c r="G39" s="27"/>
      <c r="H39" s="33"/>
      <c r="I39" s="27"/>
      <c r="J39" s="32">
        <f>SUM(C39:I39)</f>
        <v>-114305233.36</v>
      </c>
      <c r="K39" s="58"/>
    </row>
    <row r="40" spans="1:11" ht="14.1" customHeight="1" thickBot="1" x14ac:dyDescent="0.25">
      <c r="A40" s="109"/>
      <c r="B40" s="29" t="s">
        <v>24</v>
      </c>
      <c r="C40" s="30">
        <f>C34+C38+C39</f>
        <v>297139530.14999998</v>
      </c>
      <c r="D40" s="30">
        <f>D34+D38+D39</f>
        <v>16436357.949999999</v>
      </c>
      <c r="E40" s="30">
        <f>E34+E38+E39</f>
        <v>166924093.14999998</v>
      </c>
      <c r="F40" s="30"/>
      <c r="G40" s="34"/>
      <c r="H40" s="34"/>
      <c r="I40" s="34"/>
      <c r="J40" s="30">
        <f>J34+J38+J39</f>
        <v>480499981.25</v>
      </c>
      <c r="K40" s="58"/>
    </row>
    <row r="41" spans="1:11" ht="14.1" customHeight="1" x14ac:dyDescent="0.2">
      <c r="A41" s="110">
        <v>2012</v>
      </c>
      <c r="B41" s="45" t="s">
        <v>25</v>
      </c>
      <c r="C41" s="46">
        <v>0</v>
      </c>
      <c r="D41" s="46">
        <v>6132947</v>
      </c>
      <c r="E41" s="47">
        <v>148687266.09</v>
      </c>
      <c r="F41" s="47"/>
      <c r="G41" s="47"/>
      <c r="H41" s="47"/>
      <c r="I41" s="47"/>
      <c r="J41" s="46">
        <f>SUM(C41:I41)</f>
        <v>154820213.09</v>
      </c>
      <c r="K41" s="58"/>
    </row>
    <row r="42" spans="1:11" ht="14.1" customHeight="1" x14ac:dyDescent="0.2">
      <c r="A42" s="111"/>
      <c r="B42" s="35" t="s">
        <v>23</v>
      </c>
      <c r="C42" s="28">
        <v>-24000000</v>
      </c>
      <c r="D42" s="28">
        <v>-5200000</v>
      </c>
      <c r="E42" s="33">
        <v>-24161534.699999999</v>
      </c>
      <c r="F42" s="33"/>
      <c r="G42" s="27"/>
      <c r="H42" s="33"/>
      <c r="I42" s="27"/>
      <c r="J42" s="32">
        <f>SUM(C42:I42)</f>
        <v>-53361534.700000003</v>
      </c>
      <c r="K42" s="58"/>
    </row>
    <row r="43" spans="1:11" ht="14.1" customHeight="1" thickBot="1" x14ac:dyDescent="0.25">
      <c r="A43" s="112"/>
      <c r="B43" s="29" t="s">
        <v>24</v>
      </c>
      <c r="C43" s="30">
        <f>C40+C41+C42</f>
        <v>273139530.14999998</v>
      </c>
      <c r="D43" s="30">
        <f>D40+D41+D42</f>
        <v>17369304.949999999</v>
      </c>
      <c r="E43" s="30">
        <f>E40+E41+E42</f>
        <v>291449824.54000002</v>
      </c>
      <c r="F43" s="30"/>
      <c r="G43" s="34"/>
      <c r="H43" s="34"/>
      <c r="I43" s="34"/>
      <c r="J43" s="30">
        <f>J40+J41+J42</f>
        <v>581958659.63999999</v>
      </c>
      <c r="K43" s="58"/>
    </row>
    <row r="44" spans="1:11" ht="14.1" customHeight="1" x14ac:dyDescent="0.2">
      <c r="A44" s="143">
        <v>2013</v>
      </c>
      <c r="B44" s="45" t="s">
        <v>25</v>
      </c>
      <c r="C44" s="46">
        <v>0</v>
      </c>
      <c r="D44" s="46">
        <v>0</v>
      </c>
      <c r="E44" s="47">
        <v>95378661.879999995</v>
      </c>
      <c r="F44" s="47"/>
      <c r="G44" s="47"/>
      <c r="H44" s="47"/>
      <c r="I44" s="47"/>
      <c r="J44" s="46">
        <f>SUM(C44:H44)</f>
        <v>95378661.879999995</v>
      </c>
      <c r="K44" s="58"/>
    </row>
    <row r="45" spans="1:11" ht="14.1" customHeight="1" x14ac:dyDescent="0.2">
      <c r="A45" s="144"/>
      <c r="B45" s="35" t="s">
        <v>23</v>
      </c>
      <c r="C45" s="28">
        <v>-24000000</v>
      </c>
      <c r="D45" s="28">
        <v>-5200000</v>
      </c>
      <c r="E45" s="33">
        <v>-141568937.31</v>
      </c>
      <c r="F45" s="33"/>
      <c r="G45" s="27"/>
      <c r="H45" s="33"/>
      <c r="I45" s="27"/>
      <c r="J45" s="32">
        <f>SUM(C45:I45)</f>
        <v>-170768937.31</v>
      </c>
      <c r="K45" s="58"/>
    </row>
    <row r="46" spans="1:11" ht="14.1" customHeight="1" thickBot="1" x14ac:dyDescent="0.25">
      <c r="A46" s="145"/>
      <c r="B46" s="29" t="s">
        <v>24</v>
      </c>
      <c r="C46" s="30">
        <f>C43+C44+C45</f>
        <v>249139530.14999998</v>
      </c>
      <c r="D46" s="30">
        <f>D43+D44+D45</f>
        <v>12169304.949999999</v>
      </c>
      <c r="E46" s="30">
        <f>E43+E44+E45</f>
        <v>245259549.11000001</v>
      </c>
      <c r="F46" s="30"/>
      <c r="G46" s="34"/>
      <c r="H46" s="34"/>
      <c r="I46" s="34"/>
      <c r="J46" s="30">
        <f>J43+J44+J45</f>
        <v>506568384.20999998</v>
      </c>
      <c r="K46" s="58"/>
    </row>
    <row r="47" spans="1:11" ht="14.1" customHeight="1" x14ac:dyDescent="0.2">
      <c r="A47" s="140">
        <v>2014</v>
      </c>
      <c r="B47" s="45" t="s">
        <v>25</v>
      </c>
      <c r="C47" s="46">
        <v>0</v>
      </c>
      <c r="D47" s="46">
        <v>0</v>
      </c>
      <c r="E47" s="47">
        <v>0</v>
      </c>
      <c r="F47" s="47"/>
      <c r="G47" s="47"/>
      <c r="H47" s="47"/>
      <c r="I47" s="47"/>
      <c r="J47" s="46">
        <f>SUM(C47:I47)</f>
        <v>0</v>
      </c>
      <c r="K47" s="58"/>
    </row>
    <row r="48" spans="1:11" ht="14.1" customHeight="1" x14ac:dyDescent="0.2">
      <c r="A48" s="141"/>
      <c r="B48" s="35" t="s">
        <v>23</v>
      </c>
      <c r="C48" s="28">
        <v>-24000000</v>
      </c>
      <c r="D48" s="28">
        <v>-5200000</v>
      </c>
      <c r="E48" s="33">
        <v>-10000000</v>
      </c>
      <c r="F48" s="33"/>
      <c r="G48" s="27"/>
      <c r="H48" s="33"/>
      <c r="I48" s="27"/>
      <c r="J48" s="32">
        <f>SUM(C48:I48)</f>
        <v>-39200000</v>
      </c>
      <c r="K48" s="58"/>
    </row>
    <row r="49" spans="1:11" ht="14.1" customHeight="1" thickBot="1" x14ac:dyDescent="0.25">
      <c r="A49" s="142"/>
      <c r="B49" s="29" t="s">
        <v>24</v>
      </c>
      <c r="C49" s="30">
        <f>C46+C47+C48</f>
        <v>225139530.14999998</v>
      </c>
      <c r="D49" s="30">
        <f>D46+D47+D48</f>
        <v>6969304.9499999993</v>
      </c>
      <c r="E49" s="30">
        <f>E46+E47+E48</f>
        <v>235259549.11000001</v>
      </c>
      <c r="F49" s="30"/>
      <c r="G49" s="34"/>
      <c r="H49" s="34"/>
      <c r="I49" s="34"/>
      <c r="J49" s="30">
        <f>J46+J47+J48</f>
        <v>467368384.20999998</v>
      </c>
      <c r="K49" s="58"/>
    </row>
    <row r="50" spans="1:11" ht="14.1" customHeight="1" x14ac:dyDescent="0.2">
      <c r="A50" s="140">
        <v>2015</v>
      </c>
      <c r="B50" s="45" t="s">
        <v>25</v>
      </c>
      <c r="C50" s="46">
        <v>0</v>
      </c>
      <c r="D50" s="46">
        <v>0</v>
      </c>
      <c r="E50" s="47">
        <v>0</v>
      </c>
      <c r="F50" s="47">
        <v>138789897.75</v>
      </c>
      <c r="G50" s="47"/>
      <c r="H50" s="47"/>
      <c r="I50" s="47"/>
      <c r="J50" s="46">
        <f>SUM(C50:I50)</f>
        <v>138789897.75</v>
      </c>
      <c r="K50" s="58"/>
    </row>
    <row r="51" spans="1:11" ht="14.1" customHeight="1" x14ac:dyDescent="0.2">
      <c r="A51" s="141"/>
      <c r="B51" s="35" t="s">
        <v>23</v>
      </c>
      <c r="C51" s="28">
        <v>-31000000</v>
      </c>
      <c r="D51" s="28">
        <v>-5200000</v>
      </c>
      <c r="E51" s="33">
        <v>-15000000</v>
      </c>
      <c r="F51" s="33">
        <v>-80271032.260000005</v>
      </c>
      <c r="G51" s="27"/>
      <c r="H51" s="33"/>
      <c r="I51" s="27"/>
      <c r="J51" s="32">
        <f>SUM(C51:I51)</f>
        <v>-131471032.26000001</v>
      </c>
      <c r="K51" s="58"/>
    </row>
    <row r="52" spans="1:11" ht="14.1" customHeight="1" thickBot="1" x14ac:dyDescent="0.25">
      <c r="A52" s="142"/>
      <c r="B52" s="29" t="s">
        <v>24</v>
      </c>
      <c r="C52" s="30">
        <f t="shared" ref="C52:F52" si="0">C49+C50+C51</f>
        <v>194139530.14999998</v>
      </c>
      <c r="D52" s="30">
        <f t="shared" si="0"/>
        <v>1769304.9499999993</v>
      </c>
      <c r="E52" s="30">
        <f t="shared" si="0"/>
        <v>220259549.11000001</v>
      </c>
      <c r="F52" s="30">
        <f t="shared" si="0"/>
        <v>58518865.489999995</v>
      </c>
      <c r="G52" s="34"/>
      <c r="H52" s="34"/>
      <c r="I52" s="34"/>
      <c r="J52" s="30">
        <f>J49+J50+J51</f>
        <v>474687249.70000005</v>
      </c>
      <c r="K52" s="58"/>
    </row>
    <row r="53" spans="1:11" ht="14.1" customHeight="1" x14ac:dyDescent="0.2">
      <c r="A53" s="135">
        <v>42735</v>
      </c>
      <c r="B53" s="80" t="s">
        <v>25</v>
      </c>
      <c r="C53" s="81">
        <v>0</v>
      </c>
      <c r="D53" s="81">
        <v>0</v>
      </c>
      <c r="E53" s="81">
        <v>0</v>
      </c>
      <c r="F53" s="81">
        <v>0</v>
      </c>
      <c r="G53" s="82"/>
      <c r="H53" s="82"/>
      <c r="I53" s="82"/>
      <c r="J53" s="81">
        <f>SUM(C53:I53)</f>
        <v>0</v>
      </c>
      <c r="K53" s="58"/>
    </row>
    <row r="54" spans="1:11" ht="14.1" customHeight="1" x14ac:dyDescent="0.2">
      <c r="A54" s="119"/>
      <c r="B54" s="83" t="s">
        <v>23</v>
      </c>
      <c r="C54" s="84">
        <v>-28500000</v>
      </c>
      <c r="D54" s="84">
        <v>-1769304.95</v>
      </c>
      <c r="E54" s="84">
        <v>-22500000</v>
      </c>
      <c r="F54" s="84">
        <v>-58518865.490000002</v>
      </c>
      <c r="G54" s="85"/>
      <c r="H54" s="85"/>
      <c r="I54" s="85"/>
      <c r="J54" s="84">
        <f>SUM(C54:I54)</f>
        <v>-111288170.44</v>
      </c>
      <c r="K54" s="58"/>
    </row>
    <row r="55" spans="1:11" ht="14.1" customHeight="1" thickBot="1" x14ac:dyDescent="0.25">
      <c r="A55" s="120"/>
      <c r="B55" s="39" t="s">
        <v>24</v>
      </c>
      <c r="C55" s="78">
        <f>C52+C53+C54</f>
        <v>165639530.14999998</v>
      </c>
      <c r="D55" s="78">
        <f>D52+D53+D54</f>
        <v>0</v>
      </c>
      <c r="E55" s="78">
        <f>E52+E53+E54</f>
        <v>197759549.11000001</v>
      </c>
      <c r="F55" s="78">
        <f>F52+F53+F54</f>
        <v>0</v>
      </c>
      <c r="G55" s="79"/>
      <c r="H55" s="79"/>
      <c r="I55" s="79"/>
      <c r="J55" s="78">
        <f>SUM(C55:I55)</f>
        <v>363399079.25999999</v>
      </c>
      <c r="K55" s="58"/>
    </row>
    <row r="56" spans="1:11" ht="14.1" customHeight="1" x14ac:dyDescent="0.2">
      <c r="A56" s="118" t="s">
        <v>46</v>
      </c>
      <c r="B56" s="45" t="s">
        <v>25</v>
      </c>
      <c r="C56" s="46">
        <v>0</v>
      </c>
      <c r="D56" s="46">
        <v>0</v>
      </c>
      <c r="E56" s="47">
        <v>0</v>
      </c>
      <c r="F56" s="47">
        <v>0</v>
      </c>
      <c r="G56" s="47"/>
      <c r="H56" s="47"/>
      <c r="I56" s="47"/>
      <c r="J56" s="46">
        <f>SUM(C56:H56)</f>
        <v>0</v>
      </c>
      <c r="K56" s="58"/>
    </row>
    <row r="57" spans="1:11" ht="14.1" customHeight="1" x14ac:dyDescent="0.2">
      <c r="A57" s="119"/>
      <c r="B57" s="35" t="s">
        <v>23</v>
      </c>
      <c r="C57" s="28">
        <v>-38000000</v>
      </c>
      <c r="D57" s="28">
        <v>-1769304.95</v>
      </c>
      <c r="E57" s="33">
        <v>-30000000</v>
      </c>
      <c r="F57" s="33">
        <v>-58518865.490000002</v>
      </c>
      <c r="G57" s="27"/>
      <c r="H57" s="33"/>
      <c r="I57" s="27"/>
      <c r="J57" s="32">
        <f>SUM(C57:H57)</f>
        <v>-128288170.44</v>
      </c>
      <c r="K57" s="58"/>
    </row>
    <row r="58" spans="1:11" ht="14.1" customHeight="1" thickBot="1" x14ac:dyDescent="0.25">
      <c r="A58" s="120"/>
      <c r="B58" s="29" t="s">
        <v>24</v>
      </c>
      <c r="C58" s="30">
        <f>C52+C56+C57</f>
        <v>156139530.14999998</v>
      </c>
      <c r="D58" s="30">
        <f>D52+D56+D57</f>
        <v>0</v>
      </c>
      <c r="E58" s="30">
        <f>E52+E56+E57</f>
        <v>190259549.11000001</v>
      </c>
      <c r="F58" s="30">
        <f>F52+F56+F57</f>
        <v>0</v>
      </c>
      <c r="G58" s="34"/>
      <c r="H58" s="34"/>
      <c r="I58" s="34"/>
      <c r="J58" s="30">
        <f>J52+J56+J57</f>
        <v>346399079.26000005</v>
      </c>
      <c r="K58" s="58"/>
    </row>
    <row r="59" spans="1:11" ht="14.1" customHeight="1" x14ac:dyDescent="0.2">
      <c r="A59" s="115">
        <v>2017</v>
      </c>
      <c r="B59" s="45" t="s">
        <v>25</v>
      </c>
      <c r="C59" s="46">
        <v>0</v>
      </c>
      <c r="D59" s="46"/>
      <c r="E59" s="47">
        <v>0</v>
      </c>
      <c r="F59" s="47"/>
      <c r="G59" s="47"/>
      <c r="H59" s="47"/>
      <c r="I59" s="47"/>
      <c r="J59" s="46">
        <f>SUM(C59:H59)</f>
        <v>0</v>
      </c>
      <c r="K59" s="58"/>
    </row>
    <row r="60" spans="1:11" ht="14.1" customHeight="1" x14ac:dyDescent="0.2">
      <c r="A60" s="116"/>
      <c r="B60" s="35" t="s">
        <v>23</v>
      </c>
      <c r="C60" s="28">
        <v>-38000000</v>
      </c>
      <c r="D60" s="28"/>
      <c r="E60" s="33">
        <v>-30000000</v>
      </c>
      <c r="F60" s="33"/>
      <c r="G60" s="27"/>
      <c r="H60" s="33"/>
      <c r="I60" s="27"/>
      <c r="J60" s="32">
        <f>SUM(C60:H60)</f>
        <v>-68000000</v>
      </c>
      <c r="K60" s="58"/>
    </row>
    <row r="61" spans="1:11" ht="14.1" customHeight="1" thickBot="1" x14ac:dyDescent="0.25">
      <c r="A61" s="117"/>
      <c r="B61" s="29" t="s">
        <v>24</v>
      </c>
      <c r="C61" s="30">
        <f>C58+C59+C60</f>
        <v>118139530.14999998</v>
      </c>
      <c r="D61" s="30"/>
      <c r="E61" s="30">
        <f>E58+E59+E60</f>
        <v>160259549.11000001</v>
      </c>
      <c r="F61" s="30"/>
      <c r="G61" s="34"/>
      <c r="H61" s="34"/>
      <c r="I61" s="34"/>
      <c r="J61" s="30">
        <f>J58+J59+J60</f>
        <v>278399079.26000005</v>
      </c>
      <c r="K61" s="58"/>
    </row>
    <row r="62" spans="1:11" ht="14.1" customHeight="1" x14ac:dyDescent="0.2">
      <c r="A62" s="115">
        <v>2018</v>
      </c>
      <c r="B62" s="45" t="s">
        <v>25</v>
      </c>
      <c r="C62" s="46">
        <v>0</v>
      </c>
      <c r="D62" s="46"/>
      <c r="E62" s="47">
        <v>0</v>
      </c>
      <c r="F62" s="47"/>
      <c r="G62" s="47"/>
      <c r="H62" s="47"/>
      <c r="I62" s="47"/>
      <c r="J62" s="46">
        <f>SUM(C62:H62)</f>
        <v>0</v>
      </c>
      <c r="K62" s="58"/>
    </row>
    <row r="63" spans="1:11" ht="14.1" customHeight="1" x14ac:dyDescent="0.2">
      <c r="A63" s="116"/>
      <c r="B63" s="35" t="s">
        <v>23</v>
      </c>
      <c r="C63" s="28">
        <v>-38000000</v>
      </c>
      <c r="D63" s="28"/>
      <c r="E63" s="33">
        <v>-30000000</v>
      </c>
      <c r="F63" s="33"/>
      <c r="G63" s="27"/>
      <c r="H63" s="33"/>
      <c r="I63" s="27"/>
      <c r="J63" s="32">
        <f>SUM(C63:H63)</f>
        <v>-68000000</v>
      </c>
      <c r="K63" s="58"/>
    </row>
    <row r="64" spans="1:11" ht="14.1" customHeight="1" thickBot="1" x14ac:dyDescent="0.25">
      <c r="A64" s="117"/>
      <c r="B64" s="29" t="s">
        <v>24</v>
      </c>
      <c r="C64" s="30">
        <f>C61+C62+C63</f>
        <v>80139530.149999976</v>
      </c>
      <c r="D64" s="30"/>
      <c r="E64" s="30">
        <f>E61+E62+E63</f>
        <v>130259549.11000001</v>
      </c>
      <c r="F64" s="30"/>
      <c r="G64" s="34"/>
      <c r="H64" s="34"/>
      <c r="I64" s="34"/>
      <c r="J64" s="30">
        <f>J61+J62+J63</f>
        <v>210399079.26000005</v>
      </c>
      <c r="K64" s="58"/>
    </row>
    <row r="65" spans="1:11" ht="14.1" customHeight="1" x14ac:dyDescent="0.2">
      <c r="A65" s="115">
        <v>2019</v>
      </c>
      <c r="B65" s="45" t="s">
        <v>25</v>
      </c>
      <c r="C65" s="46">
        <v>0</v>
      </c>
      <c r="D65" s="46"/>
      <c r="E65" s="47">
        <v>0</v>
      </c>
      <c r="F65" s="47"/>
      <c r="G65" s="47"/>
      <c r="H65" s="47"/>
      <c r="I65" s="47"/>
      <c r="J65" s="46">
        <f>SUM(C65:H65)</f>
        <v>0</v>
      </c>
      <c r="K65" s="58"/>
    </row>
    <row r="66" spans="1:11" ht="14.1" customHeight="1" x14ac:dyDescent="0.2">
      <c r="A66" s="116"/>
      <c r="B66" s="35" t="s">
        <v>23</v>
      </c>
      <c r="C66" s="28">
        <v>-38000000</v>
      </c>
      <c r="D66" s="28"/>
      <c r="E66" s="33">
        <v>-30000000</v>
      </c>
      <c r="F66" s="33"/>
      <c r="G66" s="27"/>
      <c r="H66" s="33"/>
      <c r="I66" s="27"/>
      <c r="J66" s="32">
        <f>SUM(C66:H66)</f>
        <v>-68000000</v>
      </c>
      <c r="K66" s="58"/>
    </row>
    <row r="67" spans="1:11" ht="14.1" customHeight="1" thickBot="1" x14ac:dyDescent="0.25">
      <c r="A67" s="117"/>
      <c r="B67" s="29" t="s">
        <v>24</v>
      </c>
      <c r="C67" s="30">
        <f>C64+C65+C66</f>
        <v>42139530.149999976</v>
      </c>
      <c r="D67" s="30"/>
      <c r="E67" s="30">
        <f>E64+E65+E66</f>
        <v>100259549.11000001</v>
      </c>
      <c r="F67" s="30"/>
      <c r="G67" s="34"/>
      <c r="H67" s="34"/>
      <c r="I67" s="34"/>
      <c r="J67" s="30">
        <f>J64+J65+J66</f>
        <v>142399079.26000005</v>
      </c>
      <c r="K67" s="58"/>
    </row>
    <row r="68" spans="1:11" ht="14.1" customHeight="1" x14ac:dyDescent="0.2">
      <c r="A68" s="115">
        <v>2020</v>
      </c>
      <c r="B68" s="45" t="s">
        <v>25</v>
      </c>
      <c r="C68" s="46">
        <v>0</v>
      </c>
      <c r="D68" s="46"/>
      <c r="E68" s="47">
        <v>0</v>
      </c>
      <c r="F68" s="47"/>
      <c r="G68" s="47"/>
      <c r="H68" s="47"/>
      <c r="I68" s="47"/>
      <c r="J68" s="46">
        <f>SUM(C68:H68)</f>
        <v>0</v>
      </c>
      <c r="K68" s="58"/>
    </row>
    <row r="69" spans="1:11" ht="14.1" customHeight="1" x14ac:dyDescent="0.2">
      <c r="A69" s="116"/>
      <c r="B69" s="35" t="s">
        <v>23</v>
      </c>
      <c r="C69" s="28">
        <v>-38000000</v>
      </c>
      <c r="D69" s="28"/>
      <c r="E69" s="33">
        <v>-30000000</v>
      </c>
      <c r="F69" s="33"/>
      <c r="G69" s="27"/>
      <c r="H69" s="33"/>
      <c r="I69" s="27"/>
      <c r="J69" s="32">
        <f>SUM(C69:H69)</f>
        <v>-68000000</v>
      </c>
      <c r="K69" s="58"/>
    </row>
    <row r="70" spans="1:11" ht="14.1" customHeight="1" thickBot="1" x14ac:dyDescent="0.25">
      <c r="A70" s="117"/>
      <c r="B70" s="29" t="s">
        <v>24</v>
      </c>
      <c r="C70" s="30">
        <f>C67+C68+C69</f>
        <v>4139530.1499999762</v>
      </c>
      <c r="D70" s="30"/>
      <c r="E70" s="30">
        <f>E67+E68+E69</f>
        <v>70259549.110000014</v>
      </c>
      <c r="F70" s="30"/>
      <c r="G70" s="34"/>
      <c r="H70" s="34"/>
      <c r="I70" s="34"/>
      <c r="J70" s="30">
        <f>J67+J68+J69</f>
        <v>74399079.26000005</v>
      </c>
      <c r="K70" s="58"/>
    </row>
    <row r="71" spans="1:11" ht="14.1" customHeight="1" x14ac:dyDescent="0.2">
      <c r="A71" s="115">
        <v>2021</v>
      </c>
      <c r="B71" s="45" t="s">
        <v>25</v>
      </c>
      <c r="C71" s="46">
        <v>0</v>
      </c>
      <c r="D71" s="46"/>
      <c r="E71" s="47">
        <v>0</v>
      </c>
      <c r="F71" s="47"/>
      <c r="G71" s="47"/>
      <c r="H71" s="47"/>
      <c r="I71" s="47"/>
      <c r="J71" s="46">
        <f>SUM(C71:H71)</f>
        <v>0</v>
      </c>
      <c r="K71" s="58"/>
    </row>
    <row r="72" spans="1:11" ht="14.1" customHeight="1" x14ac:dyDescent="0.2">
      <c r="A72" s="116"/>
      <c r="B72" s="35" t="s">
        <v>23</v>
      </c>
      <c r="C72" s="28">
        <v>-4139530.15</v>
      </c>
      <c r="D72" s="28"/>
      <c r="E72" s="33">
        <v>-30000000</v>
      </c>
      <c r="F72" s="33"/>
      <c r="G72" s="27"/>
      <c r="H72" s="33"/>
      <c r="I72" s="27"/>
      <c r="J72" s="32">
        <f>SUM(C72:H72)</f>
        <v>-34139530.149999999</v>
      </c>
      <c r="K72" s="58"/>
    </row>
    <row r="73" spans="1:11" ht="14.1" customHeight="1" thickBot="1" x14ac:dyDescent="0.25">
      <c r="A73" s="117"/>
      <c r="B73" s="29" t="s">
        <v>24</v>
      </c>
      <c r="C73" s="30">
        <f>C70+C71+C72</f>
        <v>-2.3748725652694702E-8</v>
      </c>
      <c r="D73" s="30"/>
      <c r="E73" s="30">
        <f>E70+E71+E72</f>
        <v>40259549.110000014</v>
      </c>
      <c r="F73" s="30"/>
      <c r="G73" s="34"/>
      <c r="H73" s="34"/>
      <c r="I73" s="34"/>
      <c r="J73" s="30">
        <f>J70+J71+J72</f>
        <v>40259549.110000052</v>
      </c>
      <c r="K73" s="58"/>
    </row>
    <row r="74" spans="1:11" ht="14.1" customHeight="1" x14ac:dyDescent="0.2">
      <c r="A74" s="115">
        <v>2022</v>
      </c>
      <c r="B74" s="45" t="s">
        <v>25</v>
      </c>
      <c r="C74" s="46"/>
      <c r="D74" s="46"/>
      <c r="E74" s="47">
        <v>0</v>
      </c>
      <c r="F74" s="47"/>
      <c r="G74" s="47"/>
      <c r="H74" s="47"/>
      <c r="I74" s="47"/>
      <c r="J74" s="46">
        <f>SUM(C74:H74)</f>
        <v>0</v>
      </c>
      <c r="K74" s="58"/>
    </row>
    <row r="75" spans="1:11" ht="14.1" customHeight="1" x14ac:dyDescent="0.2">
      <c r="A75" s="116"/>
      <c r="B75" s="35" t="s">
        <v>23</v>
      </c>
      <c r="C75" s="28"/>
      <c r="D75" s="28"/>
      <c r="E75" s="33">
        <v>-30000000</v>
      </c>
      <c r="F75" s="33"/>
      <c r="G75" s="27"/>
      <c r="H75" s="33"/>
      <c r="I75" s="27"/>
      <c r="J75" s="32">
        <f>SUM(C75:H75)</f>
        <v>-30000000</v>
      </c>
      <c r="K75" s="58"/>
    </row>
    <row r="76" spans="1:11" ht="14.1" customHeight="1" thickBot="1" x14ac:dyDescent="0.25">
      <c r="A76" s="117"/>
      <c r="B76" s="29" t="s">
        <v>24</v>
      </c>
      <c r="C76" s="30"/>
      <c r="D76" s="30"/>
      <c r="E76" s="30">
        <f>E73+E74+E75</f>
        <v>10259549.110000014</v>
      </c>
      <c r="F76" s="30"/>
      <c r="G76" s="34"/>
      <c r="H76" s="34"/>
      <c r="I76" s="34"/>
      <c r="J76" s="30">
        <f>J73+J74+J75</f>
        <v>10259549.110000052</v>
      </c>
      <c r="K76" s="58"/>
    </row>
    <row r="77" spans="1:11" ht="14.1" customHeight="1" x14ac:dyDescent="0.2">
      <c r="A77" s="115">
        <v>2023</v>
      </c>
      <c r="B77" s="45" t="s">
        <v>25</v>
      </c>
      <c r="C77" s="46"/>
      <c r="D77" s="46"/>
      <c r="E77" s="47">
        <v>0</v>
      </c>
      <c r="F77" s="47"/>
      <c r="G77" s="47"/>
      <c r="H77" s="47"/>
      <c r="I77" s="47"/>
      <c r="J77" s="46">
        <f>SUM(C77:H77)</f>
        <v>0</v>
      </c>
    </row>
    <row r="78" spans="1:11" ht="14.1" customHeight="1" x14ac:dyDescent="0.2">
      <c r="A78" s="116"/>
      <c r="B78" s="35" t="s">
        <v>23</v>
      </c>
      <c r="C78" s="28"/>
      <c r="D78" s="28"/>
      <c r="E78" s="33">
        <v>-10259549.109999999</v>
      </c>
      <c r="F78" s="33"/>
      <c r="G78" s="27"/>
      <c r="H78" s="33"/>
      <c r="I78" s="27"/>
      <c r="J78" s="32">
        <f>SUM(C78:H78)</f>
        <v>-10259549.109999999</v>
      </c>
    </row>
    <row r="79" spans="1:11" ht="14.1" customHeight="1" thickBot="1" x14ac:dyDescent="0.25">
      <c r="A79" s="117"/>
      <c r="B79" s="29" t="s">
        <v>24</v>
      </c>
      <c r="C79" s="30"/>
      <c r="D79" s="30"/>
      <c r="E79" s="30">
        <f>E76+E77+E78</f>
        <v>1.4901161193847656E-8</v>
      </c>
      <c r="F79" s="30"/>
      <c r="G79" s="34"/>
      <c r="H79" s="34"/>
      <c r="I79" s="34"/>
      <c r="J79" s="30">
        <f>J76+J77+J78</f>
        <v>5.2154064178466797E-8</v>
      </c>
    </row>
    <row r="80" spans="1:11" ht="14.1" customHeight="1" x14ac:dyDescent="0.2">
      <c r="A80" s="62"/>
      <c r="B80" s="55"/>
      <c r="C80" s="56"/>
      <c r="D80" s="56"/>
      <c r="E80" s="56"/>
      <c r="F80" s="56"/>
      <c r="G80" s="56"/>
      <c r="H80" s="56"/>
      <c r="I80" s="56"/>
      <c r="J80" s="56"/>
    </row>
    <row r="81" spans="1:10" ht="14.1" customHeight="1" x14ac:dyDescent="0.2">
      <c r="A81" s="62"/>
      <c r="B81" s="55"/>
      <c r="C81" s="56"/>
      <c r="D81" s="56"/>
      <c r="E81" s="56"/>
      <c r="F81" s="56"/>
      <c r="G81" s="56"/>
      <c r="H81" s="56"/>
      <c r="I81" s="56"/>
      <c r="J81" s="56"/>
    </row>
    <row r="82" spans="1:10" ht="14.1" customHeight="1" x14ac:dyDescent="0.2">
      <c r="B82" s="24" t="s">
        <v>27</v>
      </c>
      <c r="C82" s="5"/>
      <c r="D82" s="5"/>
      <c r="F82" s="7"/>
      <c r="G82" s="5"/>
      <c r="H82" s="64"/>
      <c r="I82" s="64"/>
      <c r="J82" s="5"/>
    </row>
    <row r="83" spans="1:10" ht="14.1" customHeight="1" x14ac:dyDescent="0.2">
      <c r="A83" s="98"/>
      <c r="B83" s="99"/>
      <c r="C83" s="66" t="s">
        <v>47</v>
      </c>
      <c r="D83" s="68" t="s">
        <v>49</v>
      </c>
      <c r="E83" s="70" t="s">
        <v>50</v>
      </c>
      <c r="F83" s="76" t="s">
        <v>51</v>
      </c>
      <c r="G83" s="74"/>
      <c r="H83" s="74"/>
      <c r="I83" s="74"/>
      <c r="J83" s="138" t="s">
        <v>11</v>
      </c>
    </row>
    <row r="84" spans="1:10" ht="14.1" customHeight="1" thickBot="1" x14ac:dyDescent="0.25">
      <c r="A84" s="100"/>
      <c r="B84" s="101"/>
      <c r="C84" s="67" t="s">
        <v>14</v>
      </c>
      <c r="D84" s="69">
        <v>3.49E-2</v>
      </c>
      <c r="E84" s="71" t="s">
        <v>22</v>
      </c>
      <c r="F84" s="77" t="s">
        <v>45</v>
      </c>
      <c r="G84" s="75"/>
      <c r="H84" s="75"/>
      <c r="I84" s="75"/>
      <c r="J84" s="139"/>
    </row>
    <row r="85" spans="1:10" ht="14.1" customHeight="1" thickBot="1" x14ac:dyDescent="0.25">
      <c r="A85" s="131">
        <v>2009</v>
      </c>
      <c r="B85" s="40" t="s">
        <v>28</v>
      </c>
      <c r="C85" s="37">
        <v>0</v>
      </c>
      <c r="D85" s="37"/>
      <c r="E85" s="37"/>
      <c r="F85" s="37"/>
      <c r="G85" s="37"/>
      <c r="H85" s="37"/>
      <c r="I85" s="37"/>
      <c r="J85" s="36">
        <f t="shared" ref="J85:J105" si="1">SUM(C85:H85)</f>
        <v>0</v>
      </c>
    </row>
    <row r="86" spans="1:10" ht="14.1" customHeight="1" thickBot="1" x14ac:dyDescent="0.25">
      <c r="A86" s="130"/>
      <c r="B86" s="29" t="s">
        <v>1</v>
      </c>
      <c r="C86" s="34">
        <v>7464900</v>
      </c>
      <c r="D86" s="34"/>
      <c r="E86" s="34"/>
      <c r="F86" s="34"/>
      <c r="G86" s="34"/>
      <c r="H86" s="34"/>
      <c r="I86" s="34"/>
      <c r="J86" s="30">
        <f t="shared" si="1"/>
        <v>7464900</v>
      </c>
    </row>
    <row r="87" spans="1:10" ht="14.1" customHeight="1" thickBot="1" x14ac:dyDescent="0.25">
      <c r="A87" s="130">
        <v>2010</v>
      </c>
      <c r="B87" s="41" t="s">
        <v>26</v>
      </c>
      <c r="C87" s="37">
        <v>14000000</v>
      </c>
      <c r="D87" s="37"/>
      <c r="E87" s="37"/>
      <c r="F87" s="37"/>
      <c r="G87" s="37"/>
      <c r="H87" s="37"/>
      <c r="I87" s="37"/>
      <c r="J87" s="37">
        <f t="shared" si="1"/>
        <v>14000000</v>
      </c>
    </row>
    <row r="88" spans="1:10" ht="14.1" customHeight="1" thickBot="1" x14ac:dyDescent="0.25">
      <c r="A88" s="130"/>
      <c r="B88" s="42" t="s">
        <v>1</v>
      </c>
      <c r="C88" s="34">
        <v>9508339.2899999991</v>
      </c>
      <c r="D88" s="34"/>
      <c r="E88" s="34"/>
      <c r="F88" s="34"/>
      <c r="G88" s="34"/>
      <c r="H88" s="34"/>
      <c r="I88" s="34"/>
      <c r="J88" s="34">
        <f t="shared" si="1"/>
        <v>9508339.2899999991</v>
      </c>
    </row>
    <row r="89" spans="1:10" ht="14.1" customHeight="1" x14ac:dyDescent="0.2">
      <c r="A89" s="104">
        <v>40908</v>
      </c>
      <c r="B89" s="38" t="s">
        <v>26</v>
      </c>
      <c r="C89" s="36">
        <v>14000000</v>
      </c>
      <c r="D89" s="36">
        <v>150000</v>
      </c>
      <c r="E89" s="37">
        <v>4000000</v>
      </c>
      <c r="F89" s="37"/>
      <c r="G89" s="37"/>
      <c r="H89" s="37"/>
      <c r="I89" s="37"/>
      <c r="J89" s="36">
        <f t="shared" si="1"/>
        <v>18150000</v>
      </c>
    </row>
    <row r="90" spans="1:10" ht="14.1" customHeight="1" x14ac:dyDescent="0.2">
      <c r="A90" s="105"/>
      <c r="B90" s="39" t="s">
        <v>1</v>
      </c>
      <c r="C90" s="44">
        <v>8285570.1799999997</v>
      </c>
      <c r="D90" s="44">
        <v>29511.18</v>
      </c>
      <c r="E90" s="48">
        <v>301754.87</v>
      </c>
      <c r="F90" s="48"/>
      <c r="G90" s="48"/>
      <c r="H90" s="48"/>
      <c r="I90" s="48"/>
      <c r="J90" s="44">
        <f t="shared" si="1"/>
        <v>8616836.2299999986</v>
      </c>
    </row>
    <row r="91" spans="1:10" ht="14.1" customHeight="1" thickBot="1" x14ac:dyDescent="0.25">
      <c r="A91" s="106"/>
      <c r="B91" s="49"/>
      <c r="C91" s="50"/>
      <c r="D91" s="50"/>
      <c r="E91" s="51"/>
      <c r="F91" s="51"/>
      <c r="G91" s="51"/>
      <c r="H91" s="51"/>
      <c r="I91" s="51"/>
      <c r="J91" s="50"/>
    </row>
    <row r="92" spans="1:10" ht="14.1" customHeight="1" x14ac:dyDescent="0.2">
      <c r="A92" s="132" t="s">
        <v>39</v>
      </c>
      <c r="B92" s="45" t="s">
        <v>26</v>
      </c>
      <c r="C92" s="46">
        <v>14000000</v>
      </c>
      <c r="D92" s="46">
        <v>150000</v>
      </c>
      <c r="E92" s="47">
        <v>4000000</v>
      </c>
      <c r="F92" s="47"/>
      <c r="G92" s="47"/>
      <c r="H92" s="47"/>
      <c r="I92" s="47"/>
      <c r="J92" s="46">
        <f>SUM(C92:H92)</f>
        <v>18150000</v>
      </c>
    </row>
    <row r="93" spans="1:10" ht="14.1" customHeight="1" x14ac:dyDescent="0.2">
      <c r="A93" s="133"/>
      <c r="B93" s="39" t="s">
        <v>1</v>
      </c>
      <c r="C93" s="44">
        <v>10834627.08</v>
      </c>
      <c r="D93" s="44">
        <v>123982.85</v>
      </c>
      <c r="E93" s="48">
        <v>969415.76</v>
      </c>
      <c r="F93" s="48"/>
      <c r="G93" s="48"/>
      <c r="H93" s="48"/>
      <c r="I93" s="48"/>
      <c r="J93" s="44">
        <f>SUM(C93:H93)</f>
        <v>11928025.689999999</v>
      </c>
    </row>
    <row r="94" spans="1:10" ht="14.1" customHeight="1" thickBot="1" x14ac:dyDescent="0.25">
      <c r="A94" s="134"/>
      <c r="B94" s="54" t="s">
        <v>38</v>
      </c>
      <c r="C94" s="30"/>
      <c r="D94" s="53">
        <v>22956.91</v>
      </c>
      <c r="E94" s="34"/>
      <c r="F94" s="34"/>
      <c r="G94" s="34"/>
      <c r="H94" s="34"/>
      <c r="I94" s="34"/>
      <c r="J94" s="30"/>
    </row>
    <row r="95" spans="1:10" ht="14.1" customHeight="1" x14ac:dyDescent="0.2">
      <c r="A95" s="127">
        <v>2012</v>
      </c>
      <c r="B95" s="43" t="s">
        <v>26</v>
      </c>
      <c r="C95" s="59">
        <v>11000000</v>
      </c>
      <c r="D95" s="59">
        <v>150000</v>
      </c>
      <c r="E95" s="61">
        <v>8000000</v>
      </c>
      <c r="F95" s="61"/>
      <c r="G95" s="61"/>
      <c r="H95" s="61"/>
      <c r="I95" s="61"/>
      <c r="J95" s="59">
        <f t="shared" si="1"/>
        <v>19150000</v>
      </c>
    </row>
    <row r="96" spans="1:10" ht="14.1" customHeight="1" x14ac:dyDescent="0.2">
      <c r="A96" s="128"/>
      <c r="B96" s="57" t="s">
        <v>40</v>
      </c>
      <c r="C96" s="44">
        <v>8784460.8800000008</v>
      </c>
      <c r="D96" s="44">
        <v>704421.8</v>
      </c>
      <c r="E96" s="48">
        <v>4194987.18</v>
      </c>
      <c r="F96" s="48"/>
      <c r="G96" s="48"/>
      <c r="H96" s="48"/>
      <c r="I96" s="48"/>
      <c r="J96" s="44">
        <f t="shared" si="1"/>
        <v>13683869.860000001</v>
      </c>
    </row>
    <row r="97" spans="1:10" ht="14.1" customHeight="1" thickBot="1" x14ac:dyDescent="0.25">
      <c r="A97" s="129"/>
      <c r="B97" s="60" t="s">
        <v>38</v>
      </c>
      <c r="C97" s="30"/>
      <c r="D97" s="53">
        <v>512346.38</v>
      </c>
      <c r="E97" s="34"/>
      <c r="F97" s="34"/>
      <c r="G97" s="34"/>
      <c r="H97" s="34"/>
      <c r="I97" s="34"/>
      <c r="J97" s="30"/>
    </row>
    <row r="98" spans="1:10" ht="14.1" customHeight="1" x14ac:dyDescent="0.2">
      <c r="A98" s="121">
        <v>2013</v>
      </c>
      <c r="B98" s="38" t="s">
        <v>26</v>
      </c>
      <c r="C98" s="36">
        <v>8000000</v>
      </c>
      <c r="D98" s="36">
        <v>180000</v>
      </c>
      <c r="E98" s="37">
        <v>6500000</v>
      </c>
      <c r="F98" s="37"/>
      <c r="G98" s="37"/>
      <c r="H98" s="37"/>
      <c r="I98" s="37"/>
      <c r="J98" s="36">
        <f>SUM(C98:H98)</f>
        <v>14680000</v>
      </c>
    </row>
    <row r="99" spans="1:10" ht="14.1" customHeight="1" x14ac:dyDescent="0.2">
      <c r="A99" s="122"/>
      <c r="B99" s="39" t="s">
        <v>1</v>
      </c>
      <c r="C99" s="44">
        <v>6348154.5</v>
      </c>
      <c r="D99" s="44">
        <v>545544.81000000006</v>
      </c>
      <c r="E99" s="48">
        <v>3368376.03</v>
      </c>
      <c r="F99" s="48"/>
      <c r="G99" s="48"/>
      <c r="H99" s="48"/>
      <c r="I99" s="48"/>
      <c r="J99" s="44">
        <f>SUM(C99:H99)</f>
        <v>10262075.34</v>
      </c>
    </row>
    <row r="100" spans="1:10" ht="14.1" customHeight="1" thickBot="1" x14ac:dyDescent="0.25">
      <c r="A100" s="123"/>
      <c r="B100" s="52" t="s">
        <v>38</v>
      </c>
      <c r="C100" s="30"/>
      <c r="D100" s="53">
        <v>475948.62</v>
      </c>
      <c r="E100" s="34"/>
      <c r="F100" s="34"/>
      <c r="G100" s="34"/>
      <c r="H100" s="34"/>
      <c r="I100" s="34"/>
      <c r="J100" s="30"/>
    </row>
    <row r="101" spans="1:10" ht="14.1" customHeight="1" x14ac:dyDescent="0.2">
      <c r="A101" s="124">
        <v>2014</v>
      </c>
      <c r="B101" s="43" t="s">
        <v>26</v>
      </c>
      <c r="C101" s="59">
        <v>8100000</v>
      </c>
      <c r="D101" s="59">
        <v>362000</v>
      </c>
      <c r="E101" s="61">
        <v>5000000</v>
      </c>
      <c r="F101" s="61"/>
      <c r="G101" s="61"/>
      <c r="H101" s="61"/>
      <c r="I101" s="61"/>
      <c r="J101" s="59">
        <f>SUM(C101:I101)</f>
        <v>13462000</v>
      </c>
    </row>
    <row r="102" spans="1:10" ht="14.1" customHeight="1" x14ac:dyDescent="0.2">
      <c r="A102" s="125"/>
      <c r="B102" s="39" t="s">
        <v>1</v>
      </c>
      <c r="C102" s="44">
        <v>5507848.0499999998</v>
      </c>
      <c r="D102" s="44">
        <v>361166.17</v>
      </c>
      <c r="E102" s="48">
        <v>2760023.7</v>
      </c>
      <c r="F102" s="48"/>
      <c r="G102" s="48"/>
      <c r="H102" s="48"/>
      <c r="I102" s="48"/>
      <c r="J102" s="44">
        <f>SUM(C102:I102)</f>
        <v>8629037.9199999999</v>
      </c>
    </row>
    <row r="103" spans="1:10" ht="14.1" customHeight="1" thickBot="1" x14ac:dyDescent="0.25">
      <c r="A103" s="126"/>
      <c r="B103" s="52" t="s">
        <v>38</v>
      </c>
      <c r="C103" s="30"/>
      <c r="D103" s="73">
        <v>258912.43</v>
      </c>
      <c r="E103" s="34"/>
      <c r="F103" s="34"/>
      <c r="G103" s="34"/>
      <c r="H103" s="34"/>
      <c r="I103" s="34"/>
      <c r="J103" s="30"/>
    </row>
    <row r="104" spans="1:10" ht="14.1" customHeight="1" x14ac:dyDescent="0.2">
      <c r="A104" s="124">
        <v>2015</v>
      </c>
      <c r="B104" s="38" t="s">
        <v>26</v>
      </c>
      <c r="C104" s="36">
        <v>5600000</v>
      </c>
      <c r="D104" s="36">
        <v>176000</v>
      </c>
      <c r="E104" s="37">
        <v>3500000</v>
      </c>
      <c r="F104" s="37"/>
      <c r="G104" s="37"/>
      <c r="H104" s="37"/>
      <c r="I104" s="37"/>
      <c r="J104" s="36">
        <f>SUM(C104:I104)</f>
        <v>9276000</v>
      </c>
    </row>
    <row r="105" spans="1:10" ht="14.1" customHeight="1" x14ac:dyDescent="0.2">
      <c r="A105" s="125"/>
      <c r="B105" s="39" t="s">
        <v>1</v>
      </c>
      <c r="C105" s="44">
        <v>3867103.63</v>
      </c>
      <c r="D105" s="44">
        <v>177165.62</v>
      </c>
      <c r="E105" s="48">
        <v>2514527.46</v>
      </c>
      <c r="F105" s="48">
        <v>103332.91</v>
      </c>
      <c r="G105" s="48"/>
      <c r="H105" s="48"/>
      <c r="I105" s="48"/>
      <c r="J105" s="44">
        <f t="shared" si="1"/>
        <v>6662129.6200000001</v>
      </c>
    </row>
    <row r="106" spans="1:10" ht="14.1" customHeight="1" thickBot="1" x14ac:dyDescent="0.25">
      <c r="A106" s="126"/>
      <c r="B106" s="52" t="s">
        <v>38</v>
      </c>
      <c r="C106" s="30"/>
      <c r="D106" s="73">
        <v>249132.62</v>
      </c>
      <c r="E106" s="34"/>
      <c r="F106" s="34"/>
      <c r="G106" s="34"/>
      <c r="H106" s="34"/>
      <c r="I106" s="34"/>
      <c r="J106" s="30"/>
    </row>
    <row r="107" spans="1:10" ht="12.75" customHeight="1" x14ac:dyDescent="0.2">
      <c r="A107" s="113">
        <v>42735</v>
      </c>
      <c r="B107" s="38" t="s">
        <v>26</v>
      </c>
      <c r="C107" s="36">
        <v>2200000</v>
      </c>
      <c r="D107" s="36">
        <v>20000</v>
      </c>
      <c r="E107" s="37">
        <v>2800000</v>
      </c>
      <c r="F107" s="37">
        <v>1000000</v>
      </c>
      <c r="G107" s="37"/>
      <c r="H107" s="37"/>
      <c r="I107" s="37"/>
      <c r="J107" s="36">
        <f>SUM(C107:I107)</f>
        <v>6020000</v>
      </c>
    </row>
    <row r="108" spans="1:10" ht="12.75" customHeight="1" x14ac:dyDescent="0.2">
      <c r="A108" s="102"/>
      <c r="B108" s="39" t="s">
        <v>1</v>
      </c>
      <c r="C108" s="44">
        <v>1320745.2</v>
      </c>
      <c r="D108" s="44">
        <v>19748.89</v>
      </c>
      <c r="E108" s="48">
        <v>1683893.36</v>
      </c>
      <c r="F108" s="48">
        <v>76732.37</v>
      </c>
      <c r="G108" s="48"/>
      <c r="H108" s="48"/>
      <c r="I108" s="48"/>
      <c r="J108" s="44">
        <f t="shared" ref="J108" si="2">SUM(C108:H108)</f>
        <v>3101119.8200000003</v>
      </c>
    </row>
    <row r="109" spans="1:10" ht="18" customHeight="1" thickBot="1" x14ac:dyDescent="0.25">
      <c r="A109" s="114"/>
      <c r="B109" s="96" t="s">
        <v>38</v>
      </c>
      <c r="C109" s="78"/>
      <c r="D109" s="97">
        <v>38007.040000000001</v>
      </c>
      <c r="E109" s="79"/>
      <c r="F109" s="79"/>
      <c r="G109" s="79"/>
      <c r="H109" s="79"/>
      <c r="I109" s="79"/>
      <c r="J109" s="78"/>
    </row>
    <row r="110" spans="1:10" x14ac:dyDescent="0.2">
      <c r="A110" s="102" t="s">
        <v>46</v>
      </c>
      <c r="B110" s="43" t="s">
        <v>26</v>
      </c>
      <c r="C110" s="59">
        <v>2200000</v>
      </c>
      <c r="D110" s="59">
        <v>20000</v>
      </c>
      <c r="E110" s="61">
        <v>2800000</v>
      </c>
      <c r="F110" s="61">
        <v>1000000</v>
      </c>
      <c r="G110" s="61"/>
      <c r="H110" s="61"/>
      <c r="I110" s="61"/>
      <c r="J110" s="59">
        <f>SUM(C110:I110)</f>
        <v>6020000</v>
      </c>
    </row>
    <row r="111" spans="1:10" x14ac:dyDescent="0.2">
      <c r="A111" s="102"/>
      <c r="B111" s="39" t="s">
        <v>1</v>
      </c>
      <c r="C111" s="44"/>
      <c r="D111" s="44">
        <v>19748.89</v>
      </c>
      <c r="E111" s="48"/>
      <c r="F111" s="48">
        <v>76732.37</v>
      </c>
      <c r="G111" s="48"/>
      <c r="H111" s="48"/>
      <c r="I111" s="48"/>
      <c r="J111" s="44">
        <f t="shared" ref="J111" si="3">SUM(C111:H111)</f>
        <v>96481.26</v>
      </c>
    </row>
    <row r="112" spans="1:10" ht="15.75" customHeight="1" thickBot="1" x14ac:dyDescent="0.25">
      <c r="A112" s="103"/>
      <c r="B112" s="52" t="s">
        <v>38</v>
      </c>
      <c r="C112" s="30"/>
      <c r="D112" s="73">
        <v>38007.040000000001</v>
      </c>
      <c r="E112" s="34"/>
      <c r="F112" s="34"/>
      <c r="G112" s="34"/>
      <c r="H112" s="34"/>
      <c r="I112" s="34"/>
      <c r="J112" s="30"/>
    </row>
  </sheetData>
  <mergeCells count="30">
    <mergeCell ref="A85:A86"/>
    <mergeCell ref="A92:A94"/>
    <mergeCell ref="A53:A55"/>
    <mergeCell ref="B1:J1"/>
    <mergeCell ref="J83:J84"/>
    <mergeCell ref="J27:J28"/>
    <mergeCell ref="A62:A64"/>
    <mergeCell ref="A65:A67"/>
    <mergeCell ref="A29:A31"/>
    <mergeCell ref="A47:A49"/>
    <mergeCell ref="A50:A52"/>
    <mergeCell ref="A44:A46"/>
    <mergeCell ref="A32:A34"/>
    <mergeCell ref="A35:A37"/>
    <mergeCell ref="A110:A112"/>
    <mergeCell ref="A89:A91"/>
    <mergeCell ref="A38:A40"/>
    <mergeCell ref="A41:A43"/>
    <mergeCell ref="A107:A109"/>
    <mergeCell ref="A59:A61"/>
    <mergeCell ref="A56:A58"/>
    <mergeCell ref="A68:A70"/>
    <mergeCell ref="A71:A73"/>
    <mergeCell ref="A74:A76"/>
    <mergeCell ref="A98:A100"/>
    <mergeCell ref="A101:A103"/>
    <mergeCell ref="A104:A106"/>
    <mergeCell ref="A77:A79"/>
    <mergeCell ref="A95:A97"/>
    <mergeCell ref="A87:A88"/>
  </mergeCells>
  <phoneticPr fontId="2" type="noConversion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úvěrů SMO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GrigarovaL</dc:creator>
  <cp:lastModifiedBy>Grigarová Lenka</cp:lastModifiedBy>
  <cp:lastPrinted>2016-11-30T12:17:41Z</cp:lastPrinted>
  <dcterms:created xsi:type="dcterms:W3CDTF">2009-01-13T12:44:06Z</dcterms:created>
  <dcterms:modified xsi:type="dcterms:W3CDTF">2016-11-30T12:18:06Z</dcterms:modified>
</cp:coreProperties>
</file>