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56" windowHeight="10284"/>
  </bookViews>
  <sheets>
    <sheet name="List1" sheetId="1" r:id="rId1"/>
    <sheet name="List2" sheetId="2" r:id="rId2"/>
    <sheet name="List3" sheetId="3" r:id="rId3"/>
  </sheets>
  <definedNames>
    <definedName name="_xlnm.Print_Area" localSheetId="0">List1!$A$1:$U$98</definedName>
  </definedNames>
  <calcPr calcId="152511"/>
</workbook>
</file>

<file path=xl/calcChain.xml><?xml version="1.0" encoding="utf-8"?>
<calcChain xmlns="http://schemas.openxmlformats.org/spreadsheetml/2006/main">
  <c r="G24" i="1" l="1"/>
  <c r="G25" i="1"/>
  <c r="G26" i="1"/>
  <c r="G27" i="1"/>
  <c r="G23" i="1"/>
  <c r="I23" i="1" l="1"/>
  <c r="H23" i="1" l="1"/>
  <c r="D37" i="1"/>
  <c r="G56" i="1" l="1"/>
  <c r="I27" i="1"/>
  <c r="H25" i="1"/>
  <c r="F86" i="1"/>
  <c r="H56" i="1"/>
  <c r="G93" i="1" l="1"/>
  <c r="J65" i="1"/>
  <c r="L37" i="1"/>
  <c r="B93" i="1"/>
  <c r="B65" i="1"/>
  <c r="E37" i="1"/>
  <c r="B37" i="1"/>
  <c r="F80" i="1"/>
  <c r="F81" i="1"/>
  <c r="F82" i="1"/>
  <c r="F83" i="1"/>
  <c r="F84" i="1"/>
  <c r="F85" i="1"/>
  <c r="F87" i="1"/>
  <c r="F88" i="1"/>
  <c r="F89" i="1"/>
  <c r="F90" i="1"/>
  <c r="F91" i="1"/>
  <c r="F92" i="1"/>
  <c r="F79" i="1"/>
  <c r="F93" i="1" s="1"/>
  <c r="E93" i="1"/>
  <c r="H24" i="1"/>
  <c r="H26" i="1"/>
  <c r="H27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G52" i="1"/>
  <c r="H52" i="1" s="1"/>
  <c r="I52" i="1" s="1"/>
  <c r="G53" i="1"/>
  <c r="H53" i="1"/>
  <c r="I53" i="1" s="1"/>
  <c r="G54" i="1"/>
  <c r="H54" i="1" s="1"/>
  <c r="G55" i="1"/>
  <c r="H55" i="1" s="1"/>
  <c r="I55" i="1" s="1"/>
  <c r="I56" i="1"/>
  <c r="G57" i="1"/>
  <c r="H57" i="1" s="1"/>
  <c r="I57" i="1" s="1"/>
  <c r="G58" i="1"/>
  <c r="H58" i="1"/>
  <c r="I58" i="1" s="1"/>
  <c r="G59" i="1"/>
  <c r="H59" i="1" s="1"/>
  <c r="I59" i="1" s="1"/>
  <c r="G60" i="1"/>
  <c r="H60" i="1" s="1"/>
  <c r="I60" i="1" s="1"/>
  <c r="G61" i="1"/>
  <c r="H61" i="1" s="1"/>
  <c r="I61" i="1" s="1"/>
  <c r="G62" i="1"/>
  <c r="H62" i="1"/>
  <c r="I62" i="1" s="1"/>
  <c r="G63" i="1"/>
  <c r="G64" i="1"/>
  <c r="H64" i="1"/>
  <c r="I64" i="1" s="1"/>
  <c r="G51" i="1"/>
  <c r="H51" i="1" s="1"/>
  <c r="E65" i="1"/>
  <c r="J23" i="1"/>
  <c r="K23" i="1" s="1"/>
  <c r="I24" i="1"/>
  <c r="J24" i="1" s="1"/>
  <c r="I25" i="1"/>
  <c r="J25" i="1" s="1"/>
  <c r="K25" i="1" s="1"/>
  <c r="I26" i="1"/>
  <c r="J26" i="1" s="1"/>
  <c r="J27" i="1"/>
  <c r="G37" i="1"/>
  <c r="J37" i="1" l="1"/>
  <c r="K24" i="1"/>
  <c r="K27" i="1"/>
  <c r="I54" i="1"/>
  <c r="F65" i="1"/>
  <c r="I63" i="1"/>
  <c r="H63" i="1"/>
  <c r="H37" i="1"/>
  <c r="I37" i="1"/>
  <c r="G65" i="1"/>
  <c r="K26" i="1"/>
  <c r="I51" i="1"/>
  <c r="I65" i="1" s="1"/>
  <c r="H65" i="1"/>
  <c r="K37" i="1" l="1"/>
</calcChain>
</file>

<file path=xl/comments1.xml><?xml version="1.0" encoding="utf-8"?>
<comments xmlns="http://schemas.openxmlformats.org/spreadsheetml/2006/main">
  <authors>
    <author>Rybová Lucie</author>
  </authors>
  <commentList>
    <comment ref="L18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Rybová Lucie: </t>
        </r>
        <r>
          <rPr>
            <sz val="8"/>
            <color indexed="81"/>
            <rFont val="Tahoma"/>
            <family val="2"/>
            <charset val="238"/>
          </rPr>
          <t xml:space="preserve">podíl </t>
        </r>
        <r>
          <rPr>
            <sz val="8"/>
            <color indexed="81"/>
            <rFont val="Tahoma"/>
            <family val="2"/>
            <charset val="238"/>
          </rPr>
          <t>ze sloupce H</t>
        </r>
      </text>
    </comment>
    <comment ref="J46" authorId="0">
      <text>
        <r>
          <rPr>
            <b/>
            <sz val="8"/>
            <color indexed="81"/>
            <rFont val="Tahoma"/>
            <family val="2"/>
            <charset val="238"/>
          </rPr>
          <t>Rybová Lucie:</t>
        </r>
        <r>
          <rPr>
            <sz val="8"/>
            <color indexed="81"/>
            <rFont val="Tahoma"/>
            <family val="2"/>
            <charset val="238"/>
          </rPr>
          <t xml:space="preserve">
podíl ze sloupce H</t>
        </r>
      </text>
    </comment>
    <comment ref="G74" authorId="0">
      <text>
        <r>
          <rPr>
            <b/>
            <sz val="8"/>
            <color indexed="81"/>
            <rFont val="Tahoma"/>
            <family val="2"/>
            <charset val="238"/>
          </rPr>
          <t>Rybová Lucie:</t>
        </r>
        <r>
          <rPr>
            <sz val="8"/>
            <color indexed="81"/>
            <rFont val="Tahoma"/>
            <family val="2"/>
            <charset val="238"/>
          </rPr>
          <t xml:space="preserve">
podíl ze sloupce F</t>
        </r>
      </text>
    </comment>
  </commentList>
</comments>
</file>

<file path=xl/sharedStrings.xml><?xml version="1.0" encoding="utf-8"?>
<sst xmlns="http://schemas.openxmlformats.org/spreadsheetml/2006/main" count="89" uniqueCount="59">
  <si>
    <t>A</t>
  </si>
  <si>
    <t>B</t>
  </si>
  <si>
    <t>C</t>
  </si>
  <si>
    <t>D</t>
  </si>
  <si>
    <t>E</t>
  </si>
  <si>
    <t>Zpracoval (jméno a podpis):</t>
  </si>
  <si>
    <t>Schválil (jméno a podpis):</t>
  </si>
  <si>
    <t>F</t>
  </si>
  <si>
    <t>A) Přehled zaměstnanců podílejících se na realizaci sociální služby - hlavní pracovní poměr</t>
  </si>
  <si>
    <t>DRUH SJEDNANÉ PRÁCE</t>
  </si>
  <si>
    <t>zaměstnavatele/</t>
  </si>
  <si>
    <t>měs. (Kč)</t>
  </si>
  <si>
    <t>C) Přehled zaměstnanců podílejících se na realizaci sociální služby - dohody o provedení práce</t>
  </si>
  <si>
    <t>Odměna měsíčně (Kč)</t>
  </si>
  <si>
    <t>Sjednaná doba   OD - DO</t>
  </si>
  <si>
    <t>Sjednaný rozsah prac.doby / měs. (hod.)</t>
  </si>
  <si>
    <t>HRUBÁ MZDA / MĚS. VE VÝŠI PODÍLU ÚVAZKU (KČ)</t>
  </si>
  <si>
    <t>Sjednaný rozsah práce (hod.)</t>
  </si>
  <si>
    <t>Sjednaná doba OD  DO</t>
  </si>
  <si>
    <t>Sjednaná odměna / hod. (Kč)</t>
  </si>
  <si>
    <t>Odměna celkem (Kč)</t>
  </si>
  <si>
    <t>V přímé práci s klientem              ANO / NE</t>
  </si>
  <si>
    <t>Zákonné odvody zaměstnavatele / měs. (Kč)</t>
  </si>
  <si>
    <t>Zákonné odovody zaměstnavatele / měs. (Kč)</t>
  </si>
  <si>
    <t>Osobní náklady, tj. hrubá mzda + odvody / rok (Kč)</t>
  </si>
  <si>
    <t>Osobní náklady celkem, tj. odměna + odvody / rok (Kč)</t>
  </si>
  <si>
    <t>HRUBÁ MZDA/ROK (Kč)</t>
  </si>
  <si>
    <t>Zákonné odvody zaměstnavatele / rok (Kč)</t>
  </si>
  <si>
    <t>POČET OSOB</t>
  </si>
  <si>
    <t>ÚVAZEK PRO PROJEKT</t>
  </si>
  <si>
    <t>G</t>
  </si>
  <si>
    <t>H</t>
  </si>
  <si>
    <t>I</t>
  </si>
  <si>
    <t>B) Přehled zaměstnanců podílejících se na realizaci sociální služby -  dohody o pracovní činnosti</t>
  </si>
  <si>
    <t>Odměna/rok (Kč)</t>
  </si>
  <si>
    <t>PRACOVNÍ ZAŘAZENÍ,POZICE</t>
  </si>
  <si>
    <t>HRUBÁ MZDA NA 1,0 ÚVAZKU (KČ / MĚSÍC)</t>
  </si>
  <si>
    <t>J</t>
  </si>
  <si>
    <t>Podíl na osobních nákladech z dotace SMO (Kč)</t>
  </si>
  <si>
    <t>Podíl na celkových osobních nákladech z dotace SMO (Kč)</t>
  </si>
  <si>
    <t>Podíl na celkové odměně z dotace SMO (Kč)</t>
  </si>
  <si>
    <t>Příloha č. 5</t>
  </si>
  <si>
    <t>Personální zajištění projektu na rok 2017</t>
  </si>
  <si>
    <t>ÚVAZEK</t>
  </si>
  <si>
    <t>K</t>
  </si>
  <si>
    <t>L</t>
  </si>
  <si>
    <t>POČET MĚSÍCŮ</t>
  </si>
  <si>
    <t>Název zařízení (služby): Radost - sociálně terapeutická dílna</t>
  </si>
  <si>
    <t>Druh sociální služby/související aktivity: A2 Služby sociální prevence - Sociálně terapeutická dílna</t>
  </si>
  <si>
    <t>sociální pracovníci</t>
  </si>
  <si>
    <t>ANO</t>
  </si>
  <si>
    <t>pracovníci v soc. službách</t>
  </si>
  <si>
    <t>vedoucí pracovníci</t>
  </si>
  <si>
    <t>ostatní pracovníci</t>
  </si>
  <si>
    <t>NE</t>
  </si>
  <si>
    <t>Eva Pospěchová</t>
  </si>
  <si>
    <t>admin. pracovníci</t>
  </si>
  <si>
    <t>pracovník v sociálních službách</t>
  </si>
  <si>
    <t>Jan Hanuš, ředitel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</si>
</sst>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63">
    <xf numFmtId="0" fontId="0" fillId="0" borderId="0" xfId="0"/>
    <xf numFmtId="0" fontId="6" fillId="0" borderId="10" xfId="0" applyFont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0" fillId="2" borderId="2" xfId="0" applyFill="1" applyBorder="1"/>
    <xf numFmtId="0" fontId="0" fillId="2" borderId="1" xfId="0" applyFill="1" applyBorder="1"/>
    <xf numFmtId="0" fontId="0" fillId="2" borderId="8" xfId="0" applyFill="1" applyBorder="1"/>
    <xf numFmtId="0" fontId="0" fillId="2" borderId="12" xfId="0" applyFill="1" applyBorder="1"/>
    <xf numFmtId="0" fontId="3" fillId="0" borderId="9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1" xfId="0" applyBorder="1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4" fontId="0" fillId="0" borderId="2" xfId="0" applyNumberFormat="1" applyBorder="1" applyAlignment="1" applyProtection="1">
      <alignment horizontal="right" indent="1"/>
      <protection locked="0"/>
    </xf>
    <xf numFmtId="4" fontId="0" fillId="0" borderId="1" xfId="0" applyNumberFormat="1" applyBorder="1" applyAlignment="1" applyProtection="1">
      <alignment horizontal="right" indent="1"/>
      <protection locked="0"/>
    </xf>
    <xf numFmtId="4" fontId="0" fillId="0" borderId="8" xfId="0" applyNumberFormat="1" applyBorder="1" applyAlignment="1" applyProtection="1">
      <alignment horizontal="right" indent="1"/>
      <protection locked="0"/>
    </xf>
    <xf numFmtId="4" fontId="0" fillId="0" borderId="1" xfId="0" applyNumberFormat="1" applyFill="1" applyBorder="1" applyAlignment="1" applyProtection="1">
      <alignment horizontal="right" indent="1"/>
      <protection locked="0"/>
    </xf>
    <xf numFmtId="4" fontId="0" fillId="0" borderId="12" xfId="0" applyNumberFormat="1" applyBorder="1" applyAlignment="1" applyProtection="1">
      <alignment horizontal="right" indent="1"/>
      <protection locked="0"/>
    </xf>
    <xf numFmtId="4" fontId="0" fillId="0" borderId="2" xfId="0" applyNumberFormat="1" applyFill="1" applyBorder="1" applyAlignment="1" applyProtection="1">
      <alignment horizontal="right" indent="1"/>
      <protection locked="0"/>
    </xf>
    <xf numFmtId="4" fontId="0" fillId="2" borderId="2" xfId="0" applyNumberFormat="1" applyFill="1" applyBorder="1" applyAlignment="1" applyProtection="1">
      <alignment horizontal="right" indent="1"/>
      <protection locked="0"/>
    </xf>
    <xf numFmtId="0" fontId="0" fillId="2" borderId="2" xfId="0" applyFill="1" applyBorder="1" applyProtection="1">
      <protection locked="0"/>
    </xf>
    <xf numFmtId="0" fontId="0" fillId="2" borderId="1" xfId="0" applyFill="1" applyBorder="1" applyProtection="1">
      <protection locked="0"/>
    </xf>
    <xf numFmtId="4" fontId="0" fillId="0" borderId="8" xfId="0" applyNumberFormat="1" applyFill="1" applyBorder="1" applyAlignment="1" applyProtection="1">
      <alignment horizontal="right" indent="1"/>
      <protection locked="0"/>
    </xf>
    <xf numFmtId="4" fontId="0" fillId="0" borderId="12" xfId="0" applyNumberFormat="1" applyFill="1" applyBorder="1" applyAlignment="1" applyProtection="1">
      <alignment horizontal="right" indent="1"/>
      <protection locked="0"/>
    </xf>
    <xf numFmtId="0" fontId="0" fillId="2" borderId="12" xfId="0" applyFill="1" applyBorder="1" applyProtection="1">
      <protection locked="0"/>
    </xf>
    <xf numFmtId="4" fontId="0" fillId="0" borderId="16" xfId="0" applyNumberFormat="1" applyBorder="1" applyAlignment="1" applyProtection="1">
      <alignment horizontal="right" indent="1"/>
      <protection locked="0"/>
    </xf>
    <xf numFmtId="4" fontId="0" fillId="0" borderId="17" xfId="0" applyNumberFormat="1" applyBorder="1" applyAlignment="1" applyProtection="1">
      <alignment horizontal="right" indent="1"/>
      <protection locked="0"/>
    </xf>
    <xf numFmtId="4" fontId="0" fillId="0" borderId="18" xfId="0" applyNumberFormat="1" applyBorder="1" applyAlignment="1" applyProtection="1">
      <alignment horizontal="right" indent="1"/>
      <protection locked="0"/>
    </xf>
    <xf numFmtId="4" fontId="0" fillId="0" borderId="17" xfId="0" applyNumberFormat="1" applyFill="1" applyBorder="1" applyAlignment="1" applyProtection="1">
      <alignment horizontal="right" indent="1"/>
      <protection locked="0"/>
    </xf>
    <xf numFmtId="4" fontId="0" fillId="0" borderId="19" xfId="0" applyNumberFormat="1" applyBorder="1" applyAlignment="1" applyProtection="1">
      <alignment horizontal="right" indent="1"/>
      <protection locked="0"/>
    </xf>
    <xf numFmtId="4" fontId="0" fillId="0" borderId="20" xfId="0" applyNumberFormat="1" applyBorder="1" applyAlignment="1" applyProtection="1">
      <alignment horizontal="right" indent="1"/>
      <protection locked="0"/>
    </xf>
    <xf numFmtId="0" fontId="3" fillId="0" borderId="7" xfId="0" applyFont="1" applyBorder="1" applyAlignment="1" applyProtection="1">
      <alignment horizontal="center"/>
      <protection locked="0"/>
    </xf>
    <xf numFmtId="1" fontId="0" fillId="0" borderId="2" xfId="0" applyNumberFormat="1" applyBorder="1" applyAlignment="1" applyProtection="1">
      <alignment horizontal="center" wrapText="1"/>
      <protection locked="0"/>
    </xf>
    <xf numFmtId="1" fontId="0" fillId="0" borderId="1" xfId="0" applyNumberFormat="1" applyBorder="1" applyAlignment="1" applyProtection="1">
      <alignment horizontal="center" wrapText="1"/>
      <protection locked="0"/>
    </xf>
    <xf numFmtId="1" fontId="0" fillId="0" borderId="12" xfId="0" applyNumberFormat="1" applyBorder="1" applyAlignment="1" applyProtection="1">
      <alignment horizontal="center" wrapText="1"/>
      <protection locked="0"/>
    </xf>
    <xf numFmtId="0" fontId="0" fillId="0" borderId="0" xfId="0" applyProtection="1"/>
    <xf numFmtId="4" fontId="0" fillId="0" borderId="2" xfId="0" applyNumberFormat="1" applyBorder="1" applyAlignment="1" applyProtection="1">
      <alignment horizontal="right" indent="1"/>
    </xf>
    <xf numFmtId="4" fontId="0" fillId="2" borderId="2" xfId="0" applyNumberFormat="1" applyFill="1" applyBorder="1" applyAlignment="1" applyProtection="1">
      <alignment horizontal="right" indent="1"/>
    </xf>
    <xf numFmtId="4" fontId="0" fillId="0" borderId="20" xfId="0" applyNumberFormat="1" applyBorder="1" applyAlignment="1" applyProtection="1">
      <alignment horizontal="right" indent="1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9" xfId="0" applyFont="1" applyBorder="1" applyProtection="1">
      <protection locked="0"/>
    </xf>
    <xf numFmtId="0" fontId="0" fillId="0" borderId="2" xfId="0" applyBorder="1" applyProtection="1">
      <protection locked="0"/>
    </xf>
    <xf numFmtId="0" fontId="2" fillId="0" borderId="7" xfId="0" applyFon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9" xfId="0" applyBorder="1" applyProtection="1">
      <protection locked="0"/>
    </xf>
    <xf numFmtId="0" fontId="0" fillId="0" borderId="12" xfId="0" applyBorder="1" applyProtection="1">
      <protection locked="0"/>
    </xf>
    <xf numFmtId="0" fontId="3" fillId="0" borderId="0" xfId="0" applyFont="1" applyProtection="1">
      <protection locked="0"/>
    </xf>
    <xf numFmtId="4" fontId="0" fillId="2" borderId="15" xfId="0" applyNumberFormat="1" applyFill="1" applyBorder="1" applyAlignment="1" applyProtection="1">
      <alignment horizontal="right" indent="1"/>
    </xf>
    <xf numFmtId="0" fontId="0" fillId="0" borderId="0" xfId="0" applyBorder="1" applyAlignment="1" applyProtection="1"/>
    <xf numFmtId="0" fontId="6" fillId="0" borderId="6" xfId="0" applyFont="1" applyBorder="1" applyAlignment="1" applyProtection="1">
      <alignment horizontal="center"/>
    </xf>
    <xf numFmtId="0" fontId="6" fillId="0" borderId="5" xfId="0" applyFont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/>
    </xf>
    <xf numFmtId="0" fontId="15" fillId="0" borderId="10" xfId="0" applyFont="1" applyBorder="1" applyAlignment="1" applyProtection="1">
      <alignment horizontal="center"/>
    </xf>
    <xf numFmtId="0" fontId="6" fillId="0" borderId="3" xfId="0" applyFont="1" applyBorder="1" applyProtection="1"/>
    <xf numFmtId="0" fontId="6" fillId="0" borderId="4" xfId="0" applyFont="1" applyBorder="1" applyProtection="1"/>
    <xf numFmtId="0" fontId="7" fillId="2" borderId="4" xfId="0" applyFont="1" applyFill="1" applyBorder="1" applyAlignment="1" applyProtection="1">
      <alignment horizontal="center"/>
    </xf>
    <xf numFmtId="0" fontId="8" fillId="2" borderId="4" xfId="0" applyFont="1" applyFill="1" applyBorder="1" applyAlignment="1" applyProtection="1">
      <alignment horizontal="center"/>
    </xf>
    <xf numFmtId="0" fontId="0" fillId="0" borderId="0" xfId="0" applyBorder="1" applyAlignment="1" applyProtection="1">
      <alignment wrapText="1"/>
    </xf>
    <xf numFmtId="0" fontId="15" fillId="0" borderId="5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 vertical="center" wrapText="1"/>
    </xf>
    <xf numFmtId="4" fontId="0" fillId="0" borderId="0" xfId="0" applyNumberFormat="1" applyBorder="1" applyAlignment="1" applyProtection="1">
      <alignment horizontal="right" indent="1"/>
    </xf>
    <xf numFmtId="4" fontId="0" fillId="0" borderId="0" xfId="0" applyNumberFormat="1" applyFill="1" applyBorder="1" applyAlignment="1" applyProtection="1">
      <alignment horizontal="right" indent="1"/>
    </xf>
    <xf numFmtId="0" fontId="4" fillId="0" borderId="0" xfId="0" applyFon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6" fillId="0" borderId="5" xfId="0" applyFont="1" applyFill="1" applyBorder="1" applyAlignment="1" applyProtection="1">
      <alignment horizontal="center"/>
    </xf>
    <xf numFmtId="0" fontId="6" fillId="0" borderId="10" xfId="0" applyFont="1" applyFill="1" applyBorder="1" applyAlignment="1" applyProtection="1">
      <alignment horizontal="center"/>
    </xf>
    <xf numFmtId="0" fontId="6" fillId="0" borderId="3" xfId="1" applyFont="1" applyFill="1" applyBorder="1" applyProtection="1"/>
    <xf numFmtId="1" fontId="1" fillId="0" borderId="2" xfId="1" applyNumberFormat="1" applyFont="1" applyFill="1" applyBorder="1" applyAlignment="1" applyProtection="1">
      <alignment horizontal="center" wrapText="1"/>
      <protection locked="0"/>
    </xf>
    <xf numFmtId="2" fontId="1" fillId="0" borderId="2" xfId="1" applyNumberFormat="1" applyFont="1" applyFill="1" applyBorder="1" applyAlignment="1" applyProtection="1">
      <alignment horizontal="center" wrapText="1"/>
      <protection locked="0"/>
    </xf>
    <xf numFmtId="1" fontId="1" fillId="0" borderId="1" xfId="1" applyNumberFormat="1" applyFont="1" applyFill="1" applyBorder="1" applyAlignment="1" applyProtection="1">
      <alignment horizontal="center" wrapText="1"/>
      <protection locked="0"/>
    </xf>
    <xf numFmtId="2" fontId="1" fillId="0" borderId="1" xfId="1" applyNumberFormat="1" applyFont="1" applyFill="1" applyBorder="1" applyAlignment="1" applyProtection="1">
      <alignment horizontal="center" wrapText="1"/>
      <protection locked="0"/>
    </xf>
    <xf numFmtId="1" fontId="1" fillId="0" borderId="8" xfId="1" applyNumberFormat="1" applyFont="1" applyFill="1" applyBorder="1" applyAlignment="1" applyProtection="1">
      <alignment horizontal="center" wrapText="1"/>
      <protection locked="0"/>
    </xf>
    <xf numFmtId="2" fontId="1" fillId="0" borderId="8" xfId="1" applyNumberFormat="1" applyFont="1" applyFill="1" applyBorder="1" applyAlignment="1" applyProtection="1">
      <alignment horizontal="center" wrapText="1"/>
      <protection locked="0"/>
    </xf>
    <xf numFmtId="1" fontId="1" fillId="0" borderId="2" xfId="1" applyNumberFormat="1" applyFill="1" applyBorder="1" applyAlignment="1" applyProtection="1">
      <alignment horizontal="center" wrapText="1"/>
      <protection locked="0"/>
    </xf>
    <xf numFmtId="2" fontId="1" fillId="0" borderId="2" xfId="1" applyNumberFormat="1" applyFill="1" applyBorder="1" applyAlignment="1" applyProtection="1">
      <alignment horizontal="center" wrapText="1"/>
      <protection locked="0"/>
    </xf>
    <xf numFmtId="1" fontId="1" fillId="0" borderId="1" xfId="1" applyNumberFormat="1" applyFill="1" applyBorder="1" applyAlignment="1" applyProtection="1">
      <alignment horizontal="center" wrapText="1"/>
      <protection locked="0"/>
    </xf>
    <xf numFmtId="2" fontId="1" fillId="0" borderId="1" xfId="1" applyNumberFormat="1" applyFill="1" applyBorder="1" applyAlignment="1" applyProtection="1">
      <alignment horizontal="center" wrapText="1"/>
      <protection locked="0"/>
    </xf>
    <xf numFmtId="1" fontId="1" fillId="0" borderId="8" xfId="1" applyNumberFormat="1" applyFill="1" applyBorder="1" applyAlignment="1" applyProtection="1">
      <alignment horizontal="center" wrapText="1"/>
      <protection locked="0"/>
    </xf>
    <xf numFmtId="2" fontId="1" fillId="0" borderId="8" xfId="1" applyNumberFormat="1" applyFill="1" applyBorder="1" applyAlignment="1" applyProtection="1">
      <alignment horizontal="center" wrapText="1"/>
      <protection locked="0"/>
    </xf>
    <xf numFmtId="1" fontId="1" fillId="0" borderId="12" xfId="1" applyNumberFormat="1" applyFill="1" applyBorder="1" applyAlignment="1" applyProtection="1">
      <alignment horizontal="center" wrapText="1"/>
      <protection locked="0"/>
    </xf>
    <xf numFmtId="2" fontId="1" fillId="0" borderId="12" xfId="1" applyNumberFormat="1" applyFill="1" applyBorder="1" applyAlignment="1" applyProtection="1">
      <alignment horizontal="center" wrapText="1"/>
      <protection locked="0"/>
    </xf>
    <xf numFmtId="14" fontId="0" fillId="0" borderId="2" xfId="0" applyNumberFormat="1" applyBorder="1" applyProtection="1">
      <protection locked="0"/>
    </xf>
    <xf numFmtId="1" fontId="4" fillId="0" borderId="13" xfId="0" applyNumberFormat="1" applyFont="1" applyBorder="1" applyAlignment="1" applyProtection="1">
      <alignment horizontal="center" vertical="center" wrapText="1"/>
    </xf>
    <xf numFmtId="1" fontId="0" fillId="0" borderId="4" xfId="0" applyNumberFormat="1" applyBorder="1" applyAlignment="1" applyProtection="1">
      <alignment horizontal="center" vertical="center" wrapText="1"/>
    </xf>
    <xf numFmtId="0" fontId="11" fillId="0" borderId="21" xfId="0" applyFont="1" applyBorder="1" applyAlignment="1" applyProtection="1">
      <alignment horizontal="center" vertical="center" wrapText="1"/>
    </xf>
    <xf numFmtId="0" fontId="14" fillId="0" borderId="26" xfId="0" applyFont="1" applyBorder="1" applyAlignment="1" applyProtection="1">
      <alignment horizontal="center" vertical="center" wrapText="1"/>
    </xf>
    <xf numFmtId="0" fontId="14" fillId="0" borderId="3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12" fillId="0" borderId="13" xfId="0" applyFont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2" fontId="0" fillId="0" borderId="13" xfId="0" applyNumberFormat="1" applyBorder="1" applyAlignment="1" applyProtection="1">
      <alignment horizontal="center"/>
    </xf>
    <xf numFmtId="2" fontId="0" fillId="0" borderId="4" xfId="0" applyNumberFormat="1" applyBorder="1" applyAlignment="1" applyProtection="1">
      <alignment horizontal="center"/>
    </xf>
    <xf numFmtId="4" fontId="0" fillId="0" borderId="13" xfId="0" applyNumberFormat="1" applyBorder="1" applyAlignment="1" applyProtection="1">
      <alignment horizontal="right" indent="1"/>
    </xf>
    <xf numFmtId="4" fontId="0" fillId="0" borderId="4" xfId="0" applyNumberFormat="1" applyBorder="1" applyAlignment="1" applyProtection="1">
      <alignment horizontal="right" indent="1"/>
    </xf>
    <xf numFmtId="0" fontId="4" fillId="0" borderId="13" xfId="0" applyFont="1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13" fillId="2" borderId="13" xfId="0" applyFont="1" applyFill="1" applyBorder="1" applyAlignment="1" applyProtection="1">
      <alignment horizontal="center" vertical="center" wrapText="1"/>
    </xf>
    <xf numFmtId="4" fontId="0" fillId="0" borderId="13" xfId="0" applyNumberFormat="1" applyBorder="1" applyAlignment="1" applyProtection="1">
      <alignment horizontal="center"/>
    </xf>
    <xf numFmtId="4" fontId="0" fillId="0" borderId="4" xfId="0" applyNumberFormat="1" applyBorder="1" applyAlignment="1" applyProtection="1">
      <alignment horizontal="center"/>
    </xf>
    <xf numFmtId="0" fontId="13" fillId="2" borderId="14" xfId="0" applyFont="1" applyFill="1" applyBorder="1" applyAlignment="1" applyProtection="1">
      <alignment horizontal="center" vertical="center" wrapText="1"/>
    </xf>
    <xf numFmtId="0" fontId="13" fillId="2" borderId="4" xfId="0" applyFont="1" applyFill="1" applyBorder="1" applyAlignment="1" applyProtection="1">
      <alignment horizontal="center" vertical="center" wrapText="1"/>
    </xf>
    <xf numFmtId="4" fontId="0" fillId="0" borderId="13" xfId="0" applyNumberFormat="1" applyBorder="1" applyAlignment="1" applyProtection="1">
      <alignment horizontal="center" wrapText="1"/>
    </xf>
    <xf numFmtId="4" fontId="0" fillId="0" borderId="4" xfId="0" applyNumberFormat="1" applyBorder="1" applyAlignment="1" applyProtection="1">
      <alignment horizontal="center" wrapText="1"/>
    </xf>
    <xf numFmtId="0" fontId="4" fillId="0" borderId="13" xfId="0" applyFont="1" applyBorder="1" applyAlignment="1" applyProtection="1">
      <alignment horizontal="center" wrapText="1"/>
    </xf>
    <xf numFmtId="0" fontId="0" fillId="0" borderId="4" xfId="0" applyBorder="1" applyAlignment="1" applyProtection="1">
      <alignment horizontal="center" wrapText="1"/>
    </xf>
    <xf numFmtId="0" fontId="4" fillId="0" borderId="0" xfId="0" applyFont="1" applyAlignment="1" applyProtection="1"/>
    <xf numFmtId="0" fontId="0" fillId="0" borderId="13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6" fillId="0" borderId="22" xfId="0" applyFont="1" applyBorder="1" applyAlignment="1" applyProtection="1">
      <alignment horizontal="center"/>
    </xf>
    <xf numFmtId="0" fontId="0" fillId="0" borderId="10" xfId="0" applyBorder="1" applyAlignment="1" applyProtection="1"/>
    <xf numFmtId="0" fontId="4" fillId="2" borderId="22" xfId="0" applyFont="1" applyFill="1" applyBorder="1" applyAlignment="1" applyProtection="1"/>
    <xf numFmtId="0" fontId="0" fillId="0" borderId="6" xfId="0" applyBorder="1" applyAlignment="1" applyProtection="1"/>
    <xf numFmtId="0" fontId="4" fillId="2" borderId="22" xfId="0" applyFont="1" applyFill="1" applyBorder="1" applyAlignment="1" applyProtection="1">
      <alignment wrapText="1"/>
    </xf>
    <xf numFmtId="0" fontId="0" fillId="0" borderId="6" xfId="0" applyBorder="1" applyAlignment="1" applyProtection="1">
      <alignment wrapText="1"/>
    </xf>
    <xf numFmtId="0" fontId="0" fillId="0" borderId="10" xfId="0" applyBorder="1" applyAlignment="1" applyProtection="1">
      <alignment wrapText="1"/>
    </xf>
    <xf numFmtId="0" fontId="0" fillId="0" borderId="13" xfId="0" applyBorder="1" applyAlignment="1" applyProtection="1"/>
    <xf numFmtId="0" fontId="0" fillId="0" borderId="4" xfId="0" applyBorder="1" applyAlignment="1" applyProtection="1"/>
    <xf numFmtId="0" fontId="4" fillId="0" borderId="13" xfId="0" applyFont="1" applyBorder="1" applyAlignment="1" applyProtection="1">
      <alignment horizontal="center"/>
    </xf>
    <xf numFmtId="0" fontId="11" fillId="0" borderId="13" xfId="0" applyFont="1" applyBorder="1" applyAlignment="1" applyProtection="1">
      <alignment horizontal="center" vertical="center" wrapText="1"/>
    </xf>
    <xf numFmtId="0" fontId="14" fillId="0" borderId="14" xfId="0" applyFont="1" applyBorder="1" applyAlignment="1" applyProtection="1">
      <alignment horizontal="center" vertical="center" wrapText="1"/>
    </xf>
    <xf numFmtId="0" fontId="14" fillId="0" borderId="4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0" fillId="0" borderId="24" xfId="0" applyBorder="1" applyAlignment="1" applyProtection="1">
      <alignment horizontal="center" vertical="center" wrapText="1"/>
    </xf>
    <xf numFmtId="0" fontId="0" fillId="0" borderId="25" xfId="0" applyBorder="1" applyAlignment="1" applyProtection="1">
      <alignment horizontal="center" vertical="center" wrapText="1"/>
    </xf>
    <xf numFmtId="4" fontId="0" fillId="0" borderId="13" xfId="0" applyNumberFormat="1" applyBorder="1" applyAlignment="1" applyProtection="1">
      <alignment horizontal="right" wrapText="1" indent="1"/>
    </xf>
    <xf numFmtId="4" fontId="0" fillId="0" borderId="4" xfId="0" applyNumberFormat="1" applyBorder="1" applyAlignment="1" applyProtection="1">
      <alignment horizontal="right" wrapText="1" indent="1"/>
    </xf>
    <xf numFmtId="0" fontId="12" fillId="0" borderId="13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 applyProtection="1"/>
    <xf numFmtId="0" fontId="0" fillId="0" borderId="4" xfId="0" applyFill="1" applyBorder="1" applyAlignment="1" applyProtection="1"/>
    <xf numFmtId="0" fontId="0" fillId="0" borderId="4" xfId="0" applyBorder="1" applyAlignment="1" applyProtection="1">
      <alignment horizontal="right" wrapText="1" indent="1"/>
    </xf>
    <xf numFmtId="4" fontId="0" fillId="0" borderId="21" xfId="0" applyNumberFormat="1" applyBorder="1" applyAlignment="1" applyProtection="1">
      <alignment horizontal="right" indent="1"/>
    </xf>
    <xf numFmtId="4" fontId="0" fillId="0" borderId="3" xfId="0" applyNumberFormat="1" applyBorder="1" applyAlignment="1" applyProtection="1">
      <alignment horizontal="right" indent="1"/>
    </xf>
    <xf numFmtId="0" fontId="12" fillId="2" borderId="13" xfId="0" applyFont="1" applyFill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12" fillId="0" borderId="21" xfId="0" applyFont="1" applyFill="1" applyBorder="1" applyAlignment="1" applyProtection="1">
      <alignment horizontal="center" vertical="center" wrapText="1"/>
    </xf>
    <xf numFmtId="0" fontId="0" fillId="0" borderId="26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25" xfId="0" applyFont="1" applyBorder="1" applyAlignment="1" applyProtection="1">
      <alignment horizontal="center" vertical="center" wrapText="1"/>
    </xf>
    <xf numFmtId="0" fontId="0" fillId="0" borderId="13" xfId="0" applyFill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12" fillId="0" borderId="13" xfId="1" applyFont="1" applyFill="1" applyBorder="1" applyAlignment="1" applyProtection="1">
      <alignment horizontal="center" vertical="center" wrapText="1"/>
    </xf>
    <xf numFmtId="0" fontId="12" fillId="0" borderId="14" xfId="1" applyFont="1" applyFill="1" applyBorder="1" applyAlignment="1" applyProtection="1">
      <alignment horizontal="center" vertical="center" wrapText="1"/>
    </xf>
    <xf numFmtId="0" fontId="13" fillId="3" borderId="13" xfId="0" applyFont="1" applyFill="1" applyBorder="1" applyAlignment="1" applyProtection="1">
      <alignment horizontal="center" vertical="center" wrapText="1"/>
    </xf>
    <xf numFmtId="0" fontId="13" fillId="3" borderId="14" xfId="0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/>
    <xf numFmtId="0" fontId="0" fillId="0" borderId="4" xfId="0" applyBorder="1" applyAlignment="1"/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00"/>
  <sheetViews>
    <sheetView tabSelected="1" zoomScale="85" zoomScaleNormal="85" workbookViewId="0">
      <selection activeCell="L24" sqref="L24"/>
    </sheetView>
  </sheetViews>
  <sheetFormatPr defaultColWidth="8.88671875" defaultRowHeight="13.2" x14ac:dyDescent="0.25"/>
  <cols>
    <col min="1" max="1" width="22.44140625" style="41" customWidth="1"/>
    <col min="2" max="2" width="7.109375" style="41" customWidth="1"/>
    <col min="3" max="3" width="8.5546875" style="41" customWidth="1"/>
    <col min="4" max="4" width="10.33203125" style="41" customWidth="1"/>
    <col min="5" max="5" width="7.6640625" style="41" customWidth="1"/>
    <col min="6" max="6" width="14.6640625" style="41" customWidth="1"/>
    <col min="7" max="7" width="14.109375" style="41" customWidth="1"/>
    <col min="8" max="8" width="14.6640625" style="41" customWidth="1"/>
    <col min="9" max="9" width="12" style="41" customWidth="1"/>
    <col min="10" max="10" width="13.6640625" style="41" customWidth="1"/>
    <col min="11" max="11" width="15.44140625" style="41" customWidth="1"/>
    <col min="12" max="12" width="14.33203125" style="41" customWidth="1"/>
    <col min="13" max="16384" width="8.88671875" style="41"/>
  </cols>
  <sheetData>
    <row r="1" spans="1:10" ht="15.6" x14ac:dyDescent="0.3">
      <c r="A1" s="119" t="s">
        <v>42</v>
      </c>
      <c r="B1" s="119"/>
      <c r="C1" s="119"/>
      <c r="D1" s="119"/>
      <c r="E1" s="119"/>
      <c r="F1" s="119"/>
      <c r="G1" s="119"/>
      <c r="H1" s="119"/>
      <c r="I1" s="41" t="s">
        <v>41</v>
      </c>
    </row>
    <row r="2" spans="1:10" x14ac:dyDescent="0.25">
      <c r="A2" s="45" t="s">
        <v>47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x14ac:dyDescent="0.25">
      <c r="A3" s="45" t="s">
        <v>48</v>
      </c>
      <c r="B3" s="46"/>
      <c r="C3" s="46"/>
      <c r="D3" s="46"/>
      <c r="E3" s="46"/>
      <c r="F3" s="46"/>
      <c r="G3" s="46"/>
      <c r="H3" s="46"/>
      <c r="I3" s="46"/>
      <c r="J3" s="46"/>
    </row>
    <row r="4" spans="1:10" x14ac:dyDescent="0.25">
      <c r="A4" s="46"/>
      <c r="B4" s="46"/>
      <c r="C4" s="46"/>
      <c r="D4" s="46"/>
      <c r="E4" s="46"/>
      <c r="F4" s="46"/>
      <c r="G4" s="46"/>
      <c r="H4" s="46"/>
      <c r="I4" s="46"/>
      <c r="J4" s="46"/>
    </row>
    <row r="5" spans="1:10" ht="11.25" customHeight="1" thickBot="1" x14ac:dyDescent="0.3">
      <c r="A5" s="46"/>
      <c r="B5" s="46"/>
      <c r="C5" s="46"/>
      <c r="D5" s="46"/>
      <c r="E5" s="46"/>
      <c r="F5" s="46"/>
      <c r="G5" s="46"/>
      <c r="H5" s="46"/>
      <c r="I5" s="46"/>
      <c r="J5" s="46"/>
    </row>
    <row r="6" spans="1:10" ht="13.8" hidden="1" thickBot="1" x14ac:dyDescent="0.3"/>
    <row r="7" spans="1:10" ht="13.8" hidden="1" thickBot="1" x14ac:dyDescent="0.3"/>
    <row r="8" spans="1:10" ht="13.8" hidden="1" thickBot="1" x14ac:dyDescent="0.3"/>
    <row r="9" spans="1:10" ht="13.8" hidden="1" thickBot="1" x14ac:dyDescent="0.3"/>
    <row r="10" spans="1:10" ht="13.8" hidden="1" thickBot="1" x14ac:dyDescent="0.3"/>
    <row r="11" spans="1:10" ht="13.8" hidden="1" thickBot="1" x14ac:dyDescent="0.3"/>
    <row r="12" spans="1:10" ht="13.8" hidden="1" thickBot="1" x14ac:dyDescent="0.3"/>
    <row r="13" spans="1:10" ht="16.2" thickBot="1" x14ac:dyDescent="0.35">
      <c r="A13" s="124" t="s">
        <v>8</v>
      </c>
      <c r="B13" s="125"/>
      <c r="C13" s="125"/>
      <c r="D13" s="125"/>
      <c r="E13" s="125"/>
      <c r="F13" s="125"/>
      <c r="G13" s="125"/>
      <c r="H13" s="125"/>
      <c r="I13" s="123"/>
      <c r="J13" s="58"/>
    </row>
    <row r="14" spans="1:10" x14ac:dyDescent="0.25">
      <c r="A14" s="46"/>
      <c r="B14" s="46"/>
      <c r="C14" s="46"/>
      <c r="D14" s="46"/>
      <c r="E14" s="46"/>
      <c r="F14" s="46"/>
      <c r="G14" s="46"/>
      <c r="H14" s="46"/>
      <c r="I14" s="46"/>
      <c r="J14" s="46"/>
    </row>
    <row r="15" spans="1:10" x14ac:dyDescent="0.25">
      <c r="A15" s="45" t="s">
        <v>47</v>
      </c>
      <c r="B15" s="46"/>
      <c r="C15" s="46"/>
      <c r="D15" s="46"/>
      <c r="E15" s="46"/>
      <c r="F15" s="46"/>
      <c r="G15" s="46"/>
      <c r="H15" s="46"/>
      <c r="I15" s="46"/>
      <c r="J15" s="46"/>
    </row>
    <row r="16" spans="1:10" ht="13.8" thickBot="1" x14ac:dyDescent="0.3">
      <c r="A16" s="45" t="s">
        <v>48</v>
      </c>
      <c r="B16" s="46"/>
      <c r="C16" s="46"/>
      <c r="D16" s="46"/>
      <c r="E16" s="46"/>
      <c r="F16" s="46"/>
      <c r="G16" s="46"/>
      <c r="H16" s="46"/>
      <c r="I16" s="46"/>
      <c r="J16" s="46"/>
    </row>
    <row r="17" spans="1:13" ht="14.4" thickBot="1" x14ac:dyDescent="0.3">
      <c r="A17" s="122" t="s">
        <v>0</v>
      </c>
      <c r="B17" s="123"/>
      <c r="C17" s="59" t="s">
        <v>1</v>
      </c>
      <c r="D17" s="60" t="s">
        <v>2</v>
      </c>
      <c r="E17" s="60" t="s">
        <v>3</v>
      </c>
      <c r="F17" s="60" t="s">
        <v>4</v>
      </c>
      <c r="G17" s="61" t="s">
        <v>7</v>
      </c>
      <c r="H17" s="61" t="s">
        <v>30</v>
      </c>
      <c r="I17" s="61" t="s">
        <v>31</v>
      </c>
      <c r="J17" s="62" t="s">
        <v>32</v>
      </c>
      <c r="K17" s="62" t="s">
        <v>37</v>
      </c>
      <c r="L17" s="76" t="s">
        <v>44</v>
      </c>
      <c r="M17" s="77" t="s">
        <v>45</v>
      </c>
    </row>
    <row r="18" spans="1:13" ht="12.75" customHeight="1" x14ac:dyDescent="0.25">
      <c r="A18" s="96" t="s">
        <v>35</v>
      </c>
      <c r="B18" s="99" t="s">
        <v>28</v>
      </c>
      <c r="C18" s="156" t="s">
        <v>46</v>
      </c>
      <c r="D18" s="156" t="s">
        <v>43</v>
      </c>
      <c r="E18" s="101" t="s">
        <v>29</v>
      </c>
      <c r="F18" s="101" t="s">
        <v>36</v>
      </c>
      <c r="G18" s="101" t="s">
        <v>16</v>
      </c>
      <c r="H18" s="110" t="s">
        <v>26</v>
      </c>
      <c r="I18" s="110" t="s">
        <v>22</v>
      </c>
      <c r="J18" s="110" t="s">
        <v>27</v>
      </c>
      <c r="K18" s="110" t="s">
        <v>24</v>
      </c>
      <c r="L18" s="158" t="s">
        <v>38</v>
      </c>
      <c r="M18" s="110" t="s">
        <v>21</v>
      </c>
    </row>
    <row r="19" spans="1:13" x14ac:dyDescent="0.25">
      <c r="A19" s="97"/>
      <c r="B19" s="100"/>
      <c r="C19" s="157"/>
      <c r="D19" s="157"/>
      <c r="E19" s="102"/>
      <c r="F19" s="102"/>
      <c r="G19" s="160"/>
      <c r="H19" s="113"/>
      <c r="I19" s="113"/>
      <c r="J19" s="113"/>
      <c r="K19" s="113"/>
      <c r="L19" s="159"/>
      <c r="M19" s="113"/>
    </row>
    <row r="20" spans="1:13" x14ac:dyDescent="0.25">
      <c r="A20" s="97"/>
      <c r="B20" s="100"/>
      <c r="C20" s="157"/>
      <c r="D20" s="157"/>
      <c r="E20" s="102"/>
      <c r="F20" s="102"/>
      <c r="G20" s="160"/>
      <c r="H20" s="113"/>
      <c r="I20" s="113"/>
      <c r="J20" s="113"/>
      <c r="K20" s="113"/>
      <c r="L20" s="159"/>
      <c r="M20" s="113"/>
    </row>
    <row r="21" spans="1:13" ht="33" customHeight="1" thickBot="1" x14ac:dyDescent="0.3">
      <c r="A21" s="98"/>
      <c r="B21" s="100"/>
      <c r="C21" s="157"/>
      <c r="D21" s="157"/>
      <c r="E21" s="102"/>
      <c r="F21" s="102"/>
      <c r="G21" s="160"/>
      <c r="H21" s="113"/>
      <c r="I21" s="113"/>
      <c r="J21" s="113"/>
      <c r="K21" s="113"/>
      <c r="L21" s="159"/>
      <c r="M21" s="114"/>
    </row>
    <row r="22" spans="1:13" ht="0.75" customHeight="1" thickBot="1" x14ac:dyDescent="0.3">
      <c r="A22" s="63"/>
      <c r="B22" s="63"/>
      <c r="C22" s="78"/>
      <c r="D22" s="78"/>
      <c r="E22" s="64"/>
      <c r="F22" s="103"/>
      <c r="G22" s="64"/>
      <c r="H22" s="65"/>
      <c r="I22" s="65"/>
      <c r="J22" s="65"/>
      <c r="K22" s="66"/>
      <c r="L22" s="66"/>
      <c r="M22" s="66"/>
    </row>
    <row r="23" spans="1:13" ht="12.75" customHeight="1" x14ac:dyDescent="0.3">
      <c r="A23" s="9" t="s">
        <v>49</v>
      </c>
      <c r="B23" s="38">
        <v>2</v>
      </c>
      <c r="C23" s="79">
        <v>12</v>
      </c>
      <c r="D23" s="80">
        <v>1.7</v>
      </c>
      <c r="E23" s="10">
        <v>1.7</v>
      </c>
      <c r="F23" s="19">
        <v>21500</v>
      </c>
      <c r="G23" s="24">
        <f>ROUND(F23*D23,2)</f>
        <v>36550</v>
      </c>
      <c r="H23" s="43">
        <f>(G23*12)</f>
        <v>438600</v>
      </c>
      <c r="I23" s="43">
        <f>ROUND(G23*0.34,2)</f>
        <v>12427</v>
      </c>
      <c r="J23" s="57">
        <f>I23*12</f>
        <v>149124</v>
      </c>
      <c r="K23" s="43">
        <f t="shared" ref="K23:K27" si="0">H23+J23</f>
        <v>587724</v>
      </c>
      <c r="L23" s="25">
        <v>340000</v>
      </c>
      <c r="M23" s="26" t="s">
        <v>50</v>
      </c>
    </row>
    <row r="24" spans="1:13" ht="12.75" customHeight="1" x14ac:dyDescent="0.3">
      <c r="A24" s="37" t="s">
        <v>51</v>
      </c>
      <c r="B24" s="39">
        <v>9</v>
      </c>
      <c r="C24" s="81">
        <v>12</v>
      </c>
      <c r="D24" s="82">
        <v>9</v>
      </c>
      <c r="E24" s="12">
        <v>9</v>
      </c>
      <c r="F24" s="20">
        <v>17000</v>
      </c>
      <c r="G24" s="24">
        <f t="shared" ref="G24:G27" si="1">ROUND(F24*D24,2)</f>
        <v>153000</v>
      </c>
      <c r="H24" s="43">
        <f t="shared" ref="H24:H26" si="2">G24*12</f>
        <v>1836000</v>
      </c>
      <c r="I24" s="43">
        <f>G24*0.34</f>
        <v>52020.000000000007</v>
      </c>
      <c r="J24" s="57">
        <f t="shared" ref="J24:J27" si="3">I24*12</f>
        <v>624240.00000000012</v>
      </c>
      <c r="K24" s="43">
        <f t="shared" si="0"/>
        <v>2460240</v>
      </c>
      <c r="L24" s="25">
        <v>355000</v>
      </c>
      <c r="M24" s="27" t="s">
        <v>50</v>
      </c>
    </row>
    <row r="25" spans="1:13" ht="12.75" customHeight="1" x14ac:dyDescent="0.3">
      <c r="A25" s="13" t="s">
        <v>52</v>
      </c>
      <c r="B25" s="39">
        <v>1</v>
      </c>
      <c r="C25" s="83">
        <v>12</v>
      </c>
      <c r="D25" s="84">
        <v>0.3</v>
      </c>
      <c r="E25" s="14">
        <v>0.3</v>
      </c>
      <c r="F25" s="21">
        <v>23000</v>
      </c>
      <c r="G25" s="24">
        <f t="shared" si="1"/>
        <v>6900</v>
      </c>
      <c r="H25" s="43">
        <f>G25*12</f>
        <v>82800</v>
      </c>
      <c r="I25" s="43">
        <f>G25*0.34</f>
        <v>2346</v>
      </c>
      <c r="J25" s="57">
        <f t="shared" si="3"/>
        <v>28152</v>
      </c>
      <c r="K25" s="43">
        <f t="shared" si="0"/>
        <v>110952</v>
      </c>
      <c r="L25" s="25">
        <v>20000</v>
      </c>
      <c r="M25" s="27" t="s">
        <v>54</v>
      </c>
    </row>
    <row r="26" spans="1:13" ht="12.75" customHeight="1" x14ac:dyDescent="0.3">
      <c r="A26" s="13" t="s">
        <v>53</v>
      </c>
      <c r="B26" s="39">
        <v>4</v>
      </c>
      <c r="C26" s="81">
        <v>12</v>
      </c>
      <c r="D26" s="82">
        <v>1.65</v>
      </c>
      <c r="E26" s="15">
        <v>1.65</v>
      </c>
      <c r="F26" s="22">
        <v>13350</v>
      </c>
      <c r="G26" s="24">
        <f t="shared" si="1"/>
        <v>22027.5</v>
      </c>
      <c r="H26" s="43">
        <f t="shared" si="2"/>
        <v>264330</v>
      </c>
      <c r="I26" s="43">
        <f t="shared" ref="I26" si="4">G26*0.34</f>
        <v>7489.35</v>
      </c>
      <c r="J26" s="57">
        <f t="shared" si="3"/>
        <v>89872.200000000012</v>
      </c>
      <c r="K26" s="43">
        <f t="shared" si="0"/>
        <v>354202.2</v>
      </c>
      <c r="L26" s="25">
        <v>50000</v>
      </c>
      <c r="M26" s="27" t="s">
        <v>54</v>
      </c>
    </row>
    <row r="27" spans="1:13" ht="12.75" customHeight="1" x14ac:dyDescent="0.3">
      <c r="A27" s="9" t="s">
        <v>56</v>
      </c>
      <c r="B27" s="38">
        <v>4</v>
      </c>
      <c r="C27" s="81">
        <v>12</v>
      </c>
      <c r="D27" s="82">
        <v>0.9</v>
      </c>
      <c r="E27" s="10">
        <v>0.9</v>
      </c>
      <c r="F27" s="19">
        <v>22800</v>
      </c>
      <c r="G27" s="24">
        <f t="shared" si="1"/>
        <v>20520</v>
      </c>
      <c r="H27" s="43">
        <f>G27*12</f>
        <v>246240</v>
      </c>
      <c r="I27" s="43">
        <f>G27*0.34</f>
        <v>6976.8</v>
      </c>
      <c r="J27" s="57">
        <f t="shared" si="3"/>
        <v>83721.600000000006</v>
      </c>
      <c r="K27" s="43">
        <f t="shared" si="0"/>
        <v>329961.59999999998</v>
      </c>
      <c r="L27" s="25">
        <v>50000</v>
      </c>
      <c r="M27" s="26" t="s">
        <v>54</v>
      </c>
    </row>
    <row r="28" spans="1:13" ht="12.75" customHeight="1" x14ac:dyDescent="0.3">
      <c r="A28" s="11"/>
      <c r="B28" s="39"/>
      <c r="C28" s="81"/>
      <c r="D28" s="82"/>
      <c r="E28" s="12"/>
      <c r="F28" s="20"/>
      <c r="G28" s="22"/>
      <c r="H28" s="43"/>
      <c r="I28" s="43"/>
      <c r="J28" s="57"/>
      <c r="K28" s="43"/>
      <c r="L28" s="25"/>
      <c r="M28" s="27"/>
    </row>
    <row r="29" spans="1:13" ht="12.75" customHeight="1" x14ac:dyDescent="0.3">
      <c r="A29" s="13"/>
      <c r="B29" s="39"/>
      <c r="C29" s="81"/>
      <c r="D29" s="82"/>
      <c r="E29" s="12"/>
      <c r="F29" s="20"/>
      <c r="G29" s="22"/>
      <c r="H29" s="43"/>
      <c r="I29" s="43"/>
      <c r="J29" s="57"/>
      <c r="K29" s="43"/>
      <c r="L29" s="25"/>
      <c r="M29" s="27"/>
    </row>
    <row r="30" spans="1:13" ht="12.75" customHeight="1" x14ac:dyDescent="0.3">
      <c r="A30" s="9"/>
      <c r="B30" s="38"/>
      <c r="C30" s="85"/>
      <c r="D30" s="86"/>
      <c r="E30" s="10"/>
      <c r="F30" s="19"/>
      <c r="G30" s="24"/>
      <c r="H30" s="43"/>
      <c r="I30" s="43"/>
      <c r="J30" s="57"/>
      <c r="K30" s="43"/>
      <c r="L30" s="25"/>
      <c r="M30" s="26"/>
    </row>
    <row r="31" spans="1:13" ht="12.75" customHeight="1" x14ac:dyDescent="0.3">
      <c r="A31" s="11"/>
      <c r="B31" s="39"/>
      <c r="C31" s="87"/>
      <c r="D31" s="88"/>
      <c r="E31" s="12"/>
      <c r="F31" s="20"/>
      <c r="G31" s="22"/>
      <c r="H31" s="43"/>
      <c r="I31" s="43"/>
      <c r="J31" s="57"/>
      <c r="K31" s="43"/>
      <c r="L31" s="25"/>
      <c r="M31" s="27"/>
    </row>
    <row r="32" spans="1:13" ht="12.75" customHeight="1" x14ac:dyDescent="0.3">
      <c r="A32" s="13"/>
      <c r="B32" s="39"/>
      <c r="C32" s="89"/>
      <c r="D32" s="90"/>
      <c r="E32" s="14"/>
      <c r="F32" s="21"/>
      <c r="G32" s="28"/>
      <c r="H32" s="43"/>
      <c r="I32" s="43"/>
      <c r="J32" s="57"/>
      <c r="K32" s="43"/>
      <c r="L32" s="25"/>
      <c r="M32" s="27"/>
    </row>
    <row r="33" spans="1:13" ht="12.75" customHeight="1" x14ac:dyDescent="0.3">
      <c r="A33" s="13"/>
      <c r="B33" s="39"/>
      <c r="C33" s="87"/>
      <c r="D33" s="88"/>
      <c r="E33" s="15"/>
      <c r="F33" s="22"/>
      <c r="G33" s="22"/>
      <c r="H33" s="43"/>
      <c r="I33" s="43"/>
      <c r="J33" s="57"/>
      <c r="K33" s="43"/>
      <c r="L33" s="25"/>
      <c r="M33" s="27"/>
    </row>
    <row r="34" spans="1:13" ht="12.75" customHeight="1" x14ac:dyDescent="0.3">
      <c r="A34" s="16"/>
      <c r="B34" s="38"/>
      <c r="C34" s="85"/>
      <c r="D34" s="86"/>
      <c r="E34" s="10"/>
      <c r="F34" s="19"/>
      <c r="G34" s="24"/>
      <c r="H34" s="43"/>
      <c r="I34" s="43"/>
      <c r="J34" s="57"/>
      <c r="K34" s="43"/>
      <c r="L34" s="25"/>
      <c r="M34" s="26"/>
    </row>
    <row r="35" spans="1:13" ht="12.75" customHeight="1" x14ac:dyDescent="0.3">
      <c r="A35" s="13"/>
      <c r="B35" s="39"/>
      <c r="C35" s="87"/>
      <c r="D35" s="88"/>
      <c r="E35" s="12"/>
      <c r="F35" s="20"/>
      <c r="G35" s="22"/>
      <c r="H35" s="43"/>
      <c r="I35" s="43"/>
      <c r="J35" s="57"/>
      <c r="K35" s="43"/>
      <c r="L35" s="25"/>
      <c r="M35" s="27"/>
    </row>
    <row r="36" spans="1:13" ht="12.75" customHeight="1" thickBot="1" x14ac:dyDescent="0.35">
      <c r="A36" s="17"/>
      <c r="B36" s="40"/>
      <c r="C36" s="91"/>
      <c r="D36" s="92"/>
      <c r="E36" s="18"/>
      <c r="F36" s="23"/>
      <c r="G36" s="29"/>
      <c r="H36" s="43"/>
      <c r="I36" s="43"/>
      <c r="J36" s="57"/>
      <c r="K36" s="43"/>
      <c r="L36" s="25"/>
      <c r="M36" s="30"/>
    </row>
    <row r="37" spans="1:13" ht="15.6" customHeight="1" x14ac:dyDescent="0.25">
      <c r="A37" s="108"/>
      <c r="B37" s="94">
        <f>B23+B24+B25+B26+B27+B28+B29+B30+B31+B32+B33+B34+B35+B36</f>
        <v>20</v>
      </c>
      <c r="C37" s="115"/>
      <c r="D37" s="115">
        <f t="shared" ref="D37" si="5">SUM(D23:D36)</f>
        <v>13.55</v>
      </c>
      <c r="E37" s="104">
        <f>SUM(E23:E36)</f>
        <v>13.55</v>
      </c>
      <c r="F37" s="106"/>
      <c r="G37" s="111">
        <f t="shared" ref="G37:L37" si="6">SUM(G23:G36)</f>
        <v>238997.5</v>
      </c>
      <c r="H37" s="115">
        <f t="shared" si="6"/>
        <v>2867970</v>
      </c>
      <c r="I37" s="111">
        <f t="shared" si="6"/>
        <v>81259.150000000009</v>
      </c>
      <c r="J37" s="115">
        <f>ROUND(SUM(J23:J36),-2)</f>
        <v>975100</v>
      </c>
      <c r="K37" s="111">
        <f>SUM(H37,J37)</f>
        <v>3843070</v>
      </c>
      <c r="L37" s="111">
        <f t="shared" si="6"/>
        <v>815000</v>
      </c>
      <c r="M37" s="154"/>
    </row>
    <row r="38" spans="1:13" ht="13.95" customHeight="1" thickBot="1" x14ac:dyDescent="0.3">
      <c r="A38" s="109"/>
      <c r="B38" s="95"/>
      <c r="C38" s="116"/>
      <c r="D38" s="116"/>
      <c r="E38" s="105"/>
      <c r="F38" s="107"/>
      <c r="G38" s="112"/>
      <c r="H38" s="116"/>
      <c r="I38" s="112"/>
      <c r="J38" s="116"/>
      <c r="K38" s="112"/>
      <c r="L38" s="112"/>
      <c r="M38" s="155"/>
    </row>
    <row r="39" spans="1:13" ht="15.6" x14ac:dyDescent="0.3">
      <c r="A39" s="73"/>
      <c r="B39" s="73"/>
      <c r="C39" s="74"/>
      <c r="D39" s="74"/>
      <c r="E39" s="74"/>
      <c r="F39" s="74"/>
      <c r="G39" s="74"/>
      <c r="H39" s="74"/>
      <c r="I39" s="74"/>
      <c r="J39" s="74"/>
      <c r="K39" s="75"/>
    </row>
    <row r="40" spans="1:13" ht="16.2" thickBot="1" x14ac:dyDescent="0.35">
      <c r="A40" s="73"/>
      <c r="B40" s="73"/>
      <c r="C40" s="74"/>
      <c r="D40" s="74"/>
      <c r="E40" s="74"/>
      <c r="F40" s="74"/>
      <c r="G40" s="74"/>
      <c r="H40" s="74"/>
      <c r="I40" s="74"/>
      <c r="J40" s="74"/>
      <c r="K40" s="75"/>
    </row>
    <row r="41" spans="1:13" ht="14.4" thickBot="1" x14ac:dyDescent="0.35">
      <c r="A41" s="126" t="s">
        <v>33</v>
      </c>
      <c r="B41" s="127"/>
      <c r="C41" s="127"/>
      <c r="D41" s="127"/>
      <c r="E41" s="127"/>
      <c r="F41" s="127"/>
      <c r="G41" s="127"/>
      <c r="H41" s="127"/>
      <c r="I41" s="128"/>
      <c r="J41" s="67"/>
    </row>
    <row r="42" spans="1:13" x14ac:dyDescent="0.2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</row>
    <row r="43" spans="1:13" x14ac:dyDescent="0.25">
      <c r="A43" s="45" t="s">
        <v>47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</row>
    <row r="44" spans="1:13" ht="13.8" thickBot="1" x14ac:dyDescent="0.3">
      <c r="A44" s="45" t="s">
        <v>48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</row>
    <row r="45" spans="1:13" ht="14.4" thickBot="1" x14ac:dyDescent="0.3">
      <c r="A45" s="122" t="s">
        <v>0</v>
      </c>
      <c r="B45" s="123"/>
      <c r="C45" s="60" t="s">
        <v>1</v>
      </c>
      <c r="D45" s="60" t="s">
        <v>2</v>
      </c>
      <c r="E45" s="59" t="s">
        <v>3</v>
      </c>
      <c r="F45" s="61" t="s">
        <v>4</v>
      </c>
      <c r="G45" s="61" t="s">
        <v>7</v>
      </c>
      <c r="H45" s="61" t="s">
        <v>30</v>
      </c>
      <c r="I45" s="61" t="s">
        <v>31</v>
      </c>
      <c r="J45" s="62" t="s">
        <v>32</v>
      </c>
      <c r="K45" s="62" t="s">
        <v>37</v>
      </c>
    </row>
    <row r="46" spans="1:13" ht="12.75" customHeight="1" x14ac:dyDescent="0.25">
      <c r="A46" s="132" t="s">
        <v>9</v>
      </c>
      <c r="B46" s="135" t="s">
        <v>28</v>
      </c>
      <c r="C46" s="101" t="s">
        <v>15</v>
      </c>
      <c r="D46" s="101" t="s">
        <v>14</v>
      </c>
      <c r="E46" s="140" t="s">
        <v>13</v>
      </c>
      <c r="F46" s="110" t="s">
        <v>34</v>
      </c>
      <c r="G46" s="110" t="s">
        <v>23</v>
      </c>
      <c r="H46" s="110" t="s">
        <v>27</v>
      </c>
      <c r="I46" s="110" t="s">
        <v>25</v>
      </c>
      <c r="J46" s="110" t="s">
        <v>39</v>
      </c>
      <c r="K46" s="110" t="s">
        <v>21</v>
      </c>
    </row>
    <row r="47" spans="1:13" x14ac:dyDescent="0.25">
      <c r="A47" s="133"/>
      <c r="B47" s="136"/>
      <c r="C47" s="102"/>
      <c r="D47" s="102"/>
      <c r="E47" s="102"/>
      <c r="F47" s="113"/>
      <c r="G47" s="102" t="s">
        <v>10</v>
      </c>
      <c r="H47" s="102"/>
      <c r="I47" s="102"/>
      <c r="J47" s="113"/>
      <c r="K47" s="102"/>
    </row>
    <row r="48" spans="1:13" x14ac:dyDescent="0.25">
      <c r="A48" s="133"/>
      <c r="B48" s="136"/>
      <c r="C48" s="102"/>
      <c r="D48" s="102"/>
      <c r="E48" s="102"/>
      <c r="F48" s="113"/>
      <c r="G48" s="102" t="s">
        <v>11</v>
      </c>
      <c r="H48" s="102"/>
      <c r="I48" s="102"/>
      <c r="J48" s="113"/>
      <c r="K48" s="102"/>
    </row>
    <row r="49" spans="1:11" x14ac:dyDescent="0.25">
      <c r="A49" s="133"/>
      <c r="B49" s="136"/>
      <c r="C49" s="102"/>
      <c r="D49" s="102"/>
      <c r="E49" s="102"/>
      <c r="F49" s="113"/>
      <c r="G49" s="102"/>
      <c r="H49" s="102"/>
      <c r="I49" s="102"/>
      <c r="J49" s="113"/>
      <c r="K49" s="102"/>
    </row>
    <row r="50" spans="1:11" ht="18.75" customHeight="1" thickBot="1" x14ac:dyDescent="0.3">
      <c r="A50" s="134"/>
      <c r="B50" s="137"/>
      <c r="C50" s="103"/>
      <c r="D50" s="103"/>
      <c r="E50" s="103"/>
      <c r="F50" s="114"/>
      <c r="G50" s="103"/>
      <c r="H50" s="103"/>
      <c r="I50" s="103"/>
      <c r="J50" s="114"/>
      <c r="K50" s="103"/>
    </row>
    <row r="51" spans="1:11" ht="12.75" customHeight="1" x14ac:dyDescent="0.25">
      <c r="A51" s="47"/>
      <c r="B51" s="48"/>
      <c r="C51" s="10"/>
      <c r="D51" s="48"/>
      <c r="E51" s="19"/>
      <c r="F51" s="42">
        <f>E51*12</f>
        <v>0</v>
      </c>
      <c r="G51" s="42">
        <f>E51*0.34</f>
        <v>0</v>
      </c>
      <c r="H51" s="42">
        <f>G51*12</f>
        <v>0</v>
      </c>
      <c r="I51" s="42">
        <f t="shared" ref="I51:I64" si="7">F51+H51</f>
        <v>0</v>
      </c>
      <c r="J51" s="19">
        <v>0</v>
      </c>
      <c r="K51" s="26"/>
    </row>
    <row r="52" spans="1:11" ht="12.75" customHeight="1" x14ac:dyDescent="0.25">
      <c r="A52" s="49"/>
      <c r="B52" s="50"/>
      <c r="C52" s="12"/>
      <c r="D52" s="50"/>
      <c r="E52" s="20"/>
      <c r="F52" s="42">
        <f t="shared" ref="F52:F64" si="8">E52*12</f>
        <v>0</v>
      </c>
      <c r="G52" s="42">
        <f t="shared" ref="G52:G64" si="9">E52*0.34</f>
        <v>0</v>
      </c>
      <c r="H52" s="42">
        <f t="shared" ref="H52:H64" si="10">G52*12</f>
        <v>0</v>
      </c>
      <c r="I52" s="42">
        <f t="shared" si="7"/>
        <v>0</v>
      </c>
      <c r="J52" s="19">
        <v>0</v>
      </c>
      <c r="K52" s="27"/>
    </row>
    <row r="53" spans="1:11" ht="12.75" customHeight="1" x14ac:dyDescent="0.25">
      <c r="A53" s="51"/>
      <c r="B53" s="50"/>
      <c r="C53" s="14"/>
      <c r="D53" s="52"/>
      <c r="E53" s="21"/>
      <c r="F53" s="42">
        <f t="shared" si="8"/>
        <v>0</v>
      </c>
      <c r="G53" s="42">
        <f t="shared" si="9"/>
        <v>0</v>
      </c>
      <c r="H53" s="42">
        <f t="shared" si="10"/>
        <v>0</v>
      </c>
      <c r="I53" s="42">
        <f t="shared" si="7"/>
        <v>0</v>
      </c>
      <c r="J53" s="19">
        <v>0</v>
      </c>
      <c r="K53" s="27"/>
    </row>
    <row r="54" spans="1:11" ht="12.75" customHeight="1" x14ac:dyDescent="0.25">
      <c r="A54" s="51"/>
      <c r="B54" s="50"/>
      <c r="C54" s="15"/>
      <c r="D54" s="53"/>
      <c r="E54" s="22"/>
      <c r="F54" s="42">
        <f t="shared" si="8"/>
        <v>0</v>
      </c>
      <c r="G54" s="42">
        <f t="shared" si="9"/>
        <v>0</v>
      </c>
      <c r="H54" s="42">
        <f t="shared" si="10"/>
        <v>0</v>
      </c>
      <c r="I54" s="42">
        <f>F54+H54</f>
        <v>0</v>
      </c>
      <c r="J54" s="19">
        <v>0</v>
      </c>
      <c r="K54" s="27"/>
    </row>
    <row r="55" spans="1:11" ht="12.75" customHeight="1" x14ac:dyDescent="0.25">
      <c r="A55" s="47"/>
      <c r="B55" s="48"/>
      <c r="C55" s="10"/>
      <c r="D55" s="48"/>
      <c r="E55" s="19"/>
      <c r="F55" s="42">
        <f t="shared" si="8"/>
        <v>0</v>
      </c>
      <c r="G55" s="42">
        <f t="shared" si="9"/>
        <v>0</v>
      </c>
      <c r="H55" s="42">
        <f t="shared" si="10"/>
        <v>0</v>
      </c>
      <c r="I55" s="42">
        <f t="shared" si="7"/>
        <v>0</v>
      </c>
      <c r="J55" s="19">
        <v>0</v>
      </c>
      <c r="K55" s="26"/>
    </row>
    <row r="56" spans="1:11" ht="12.75" customHeight="1" x14ac:dyDescent="0.25">
      <c r="A56" s="49"/>
      <c r="B56" s="50"/>
      <c r="C56" s="12"/>
      <c r="D56" s="50"/>
      <c r="E56" s="20"/>
      <c r="F56" s="42">
        <f t="shared" si="8"/>
        <v>0</v>
      </c>
      <c r="G56" s="42">
        <f>E56*0.34</f>
        <v>0</v>
      </c>
      <c r="H56" s="42">
        <f t="shared" si="10"/>
        <v>0</v>
      </c>
      <c r="I56" s="42">
        <f t="shared" si="7"/>
        <v>0</v>
      </c>
      <c r="J56" s="19">
        <v>0</v>
      </c>
      <c r="K56" s="27"/>
    </row>
    <row r="57" spans="1:11" ht="12.75" customHeight="1" x14ac:dyDescent="0.25">
      <c r="A57" s="51"/>
      <c r="B57" s="50"/>
      <c r="C57" s="12"/>
      <c r="D57" s="50"/>
      <c r="E57" s="20"/>
      <c r="F57" s="42">
        <f t="shared" si="8"/>
        <v>0</v>
      </c>
      <c r="G57" s="42">
        <f t="shared" si="9"/>
        <v>0</v>
      </c>
      <c r="H57" s="42">
        <f t="shared" si="10"/>
        <v>0</v>
      </c>
      <c r="I57" s="42">
        <f t="shared" si="7"/>
        <v>0</v>
      </c>
      <c r="J57" s="19">
        <v>0</v>
      </c>
      <c r="K57" s="27"/>
    </row>
    <row r="58" spans="1:11" ht="12.75" customHeight="1" x14ac:dyDescent="0.25">
      <c r="A58" s="47"/>
      <c r="B58" s="48"/>
      <c r="C58" s="10"/>
      <c r="D58" s="48"/>
      <c r="E58" s="19"/>
      <c r="F58" s="42">
        <f t="shared" si="8"/>
        <v>0</v>
      </c>
      <c r="G58" s="42">
        <f t="shared" si="9"/>
        <v>0</v>
      </c>
      <c r="H58" s="42">
        <f t="shared" si="10"/>
        <v>0</v>
      </c>
      <c r="I58" s="42">
        <f t="shared" si="7"/>
        <v>0</v>
      </c>
      <c r="J58" s="19">
        <v>0</v>
      </c>
      <c r="K58" s="26"/>
    </row>
    <row r="59" spans="1:11" ht="12.75" customHeight="1" x14ac:dyDescent="0.25">
      <c r="A59" s="49"/>
      <c r="B59" s="50"/>
      <c r="C59" s="12"/>
      <c r="D59" s="50"/>
      <c r="E59" s="20"/>
      <c r="F59" s="42">
        <f t="shared" si="8"/>
        <v>0</v>
      </c>
      <c r="G59" s="42">
        <f t="shared" si="9"/>
        <v>0</v>
      </c>
      <c r="H59" s="42">
        <f t="shared" si="10"/>
        <v>0</v>
      </c>
      <c r="I59" s="42">
        <f t="shared" si="7"/>
        <v>0</v>
      </c>
      <c r="J59" s="19">
        <v>0</v>
      </c>
      <c r="K59" s="27"/>
    </row>
    <row r="60" spans="1:11" ht="12.75" customHeight="1" x14ac:dyDescent="0.25">
      <c r="A60" s="51"/>
      <c r="B60" s="50"/>
      <c r="C60" s="14"/>
      <c r="D60" s="52"/>
      <c r="E60" s="21"/>
      <c r="F60" s="42">
        <f t="shared" si="8"/>
        <v>0</v>
      </c>
      <c r="G60" s="42">
        <f t="shared" si="9"/>
        <v>0</v>
      </c>
      <c r="H60" s="42">
        <f t="shared" si="10"/>
        <v>0</v>
      </c>
      <c r="I60" s="42">
        <f t="shared" si="7"/>
        <v>0</v>
      </c>
      <c r="J60" s="19">
        <v>0</v>
      </c>
      <c r="K60" s="27"/>
    </row>
    <row r="61" spans="1:11" ht="12.75" customHeight="1" x14ac:dyDescent="0.25">
      <c r="A61" s="51"/>
      <c r="B61" s="50"/>
      <c r="C61" s="15"/>
      <c r="D61" s="53"/>
      <c r="E61" s="22"/>
      <c r="F61" s="42">
        <f t="shared" si="8"/>
        <v>0</v>
      </c>
      <c r="G61" s="42">
        <f t="shared" si="9"/>
        <v>0</v>
      </c>
      <c r="H61" s="42">
        <f t="shared" si="10"/>
        <v>0</v>
      </c>
      <c r="I61" s="42">
        <f t="shared" si="7"/>
        <v>0</v>
      </c>
      <c r="J61" s="19">
        <v>0</v>
      </c>
      <c r="K61" s="27"/>
    </row>
    <row r="62" spans="1:11" ht="12.75" customHeight="1" x14ac:dyDescent="0.25">
      <c r="A62" s="54"/>
      <c r="B62" s="48"/>
      <c r="C62" s="10"/>
      <c r="D62" s="48"/>
      <c r="E62" s="19"/>
      <c r="F62" s="42">
        <f t="shared" si="8"/>
        <v>0</v>
      </c>
      <c r="G62" s="42">
        <f t="shared" si="9"/>
        <v>0</v>
      </c>
      <c r="H62" s="42">
        <f t="shared" si="10"/>
        <v>0</v>
      </c>
      <c r="I62" s="42">
        <f t="shared" si="7"/>
        <v>0</v>
      </c>
      <c r="J62" s="19">
        <v>0</v>
      </c>
      <c r="K62" s="26"/>
    </row>
    <row r="63" spans="1:11" ht="12.75" customHeight="1" x14ac:dyDescent="0.25">
      <c r="A63" s="51"/>
      <c r="B63" s="50"/>
      <c r="C63" s="12"/>
      <c r="D63" s="50"/>
      <c r="E63" s="20"/>
      <c r="F63" s="42">
        <f t="shared" si="8"/>
        <v>0</v>
      </c>
      <c r="G63" s="42">
        <f t="shared" si="9"/>
        <v>0</v>
      </c>
      <c r="H63" s="42">
        <f>G63</f>
        <v>0</v>
      </c>
      <c r="I63" s="42">
        <f t="shared" si="7"/>
        <v>0</v>
      </c>
      <c r="J63" s="19">
        <v>0</v>
      </c>
      <c r="K63" s="27"/>
    </row>
    <row r="64" spans="1:11" ht="12.75" customHeight="1" thickBot="1" x14ac:dyDescent="0.3">
      <c r="A64" s="17"/>
      <c r="B64" s="55"/>
      <c r="C64" s="18"/>
      <c r="D64" s="55"/>
      <c r="E64" s="23"/>
      <c r="F64" s="42">
        <f t="shared" si="8"/>
        <v>0</v>
      </c>
      <c r="G64" s="42">
        <f t="shared" si="9"/>
        <v>0</v>
      </c>
      <c r="H64" s="42">
        <f t="shared" si="10"/>
        <v>0</v>
      </c>
      <c r="I64" s="42">
        <f t="shared" si="7"/>
        <v>0</v>
      </c>
      <c r="J64" s="19">
        <v>0</v>
      </c>
      <c r="K64" s="30"/>
    </row>
    <row r="65" spans="1:11" ht="9.75" customHeight="1" x14ac:dyDescent="0.25">
      <c r="A65" s="108"/>
      <c r="B65" s="131">
        <f>B51+B52+B53+B54+B55+B56+B57+B58+B59+B60+B61+B62+B63+B64</f>
        <v>0</v>
      </c>
      <c r="C65" s="120"/>
      <c r="D65" s="129"/>
      <c r="E65" s="106">
        <f t="shared" ref="E65:J65" si="11">SUM(E51:E64)</f>
        <v>0</v>
      </c>
      <c r="F65" s="138">
        <f t="shared" si="11"/>
        <v>0</v>
      </c>
      <c r="G65" s="106">
        <f t="shared" si="11"/>
        <v>0</v>
      </c>
      <c r="H65" s="138">
        <f t="shared" si="11"/>
        <v>0</v>
      </c>
      <c r="I65" s="106">
        <f t="shared" si="11"/>
        <v>0</v>
      </c>
      <c r="J65" s="106">
        <f t="shared" si="11"/>
        <v>0</v>
      </c>
      <c r="K65" s="141"/>
    </row>
    <row r="66" spans="1:11" ht="7.5" customHeight="1" thickBot="1" x14ac:dyDescent="0.3">
      <c r="A66" s="109"/>
      <c r="B66" s="121"/>
      <c r="C66" s="121"/>
      <c r="D66" s="130"/>
      <c r="E66" s="107"/>
      <c r="F66" s="139"/>
      <c r="G66" s="107"/>
      <c r="H66" s="143"/>
      <c r="I66" s="107"/>
      <c r="J66" s="107"/>
      <c r="K66" s="142"/>
    </row>
    <row r="68" spans="1:11" ht="13.8" thickBot="1" x14ac:dyDescent="0.3"/>
    <row r="69" spans="1:11" ht="16.2" thickBot="1" x14ac:dyDescent="0.35">
      <c r="A69" s="124" t="s">
        <v>12</v>
      </c>
      <c r="B69" s="125"/>
      <c r="C69" s="125"/>
      <c r="D69" s="125"/>
      <c r="E69" s="125"/>
      <c r="F69" s="125"/>
      <c r="G69" s="125"/>
      <c r="H69" s="125"/>
      <c r="I69" s="123"/>
      <c r="J69" s="58"/>
    </row>
    <row r="70" spans="1:11" x14ac:dyDescent="0.25">
      <c r="A70" s="46"/>
      <c r="B70" s="46"/>
      <c r="C70" s="46"/>
      <c r="D70" s="46"/>
      <c r="E70" s="46"/>
      <c r="F70" s="46"/>
      <c r="G70" s="46"/>
      <c r="H70" s="46"/>
      <c r="I70" s="46"/>
    </row>
    <row r="71" spans="1:11" x14ac:dyDescent="0.25">
      <c r="A71" s="45" t="s">
        <v>47</v>
      </c>
      <c r="B71" s="46"/>
      <c r="C71" s="46"/>
      <c r="D71" s="46"/>
      <c r="E71" s="46"/>
      <c r="F71" s="46"/>
      <c r="G71" s="46"/>
      <c r="H71" s="46"/>
      <c r="I71" s="46"/>
    </row>
    <row r="72" spans="1:11" ht="13.8" thickBot="1" x14ac:dyDescent="0.3">
      <c r="A72" s="45" t="s">
        <v>48</v>
      </c>
      <c r="B72" s="46"/>
      <c r="C72" s="46"/>
      <c r="D72" s="46"/>
      <c r="E72" s="46"/>
      <c r="F72" s="46"/>
      <c r="G72" s="46"/>
      <c r="H72" s="46"/>
      <c r="I72" s="46"/>
    </row>
    <row r="73" spans="1:11" ht="14.4" thickBot="1" x14ac:dyDescent="0.3">
      <c r="A73" s="122" t="s">
        <v>0</v>
      </c>
      <c r="B73" s="123"/>
      <c r="C73" s="60" t="s">
        <v>2</v>
      </c>
      <c r="D73" s="60" t="s">
        <v>3</v>
      </c>
      <c r="E73" s="59" t="s">
        <v>4</v>
      </c>
      <c r="F73" s="60" t="s">
        <v>7</v>
      </c>
      <c r="G73" s="68" t="s">
        <v>30</v>
      </c>
      <c r="H73" s="69"/>
    </row>
    <row r="74" spans="1:11" ht="12.75" customHeight="1" x14ac:dyDescent="0.25">
      <c r="A74" s="132" t="s">
        <v>9</v>
      </c>
      <c r="B74" s="135" t="s">
        <v>28</v>
      </c>
      <c r="C74" s="101" t="s">
        <v>17</v>
      </c>
      <c r="D74" s="101" t="s">
        <v>18</v>
      </c>
      <c r="E74" s="149" t="s">
        <v>19</v>
      </c>
      <c r="F74" s="146" t="s">
        <v>20</v>
      </c>
      <c r="G74" s="146" t="s">
        <v>40</v>
      </c>
      <c r="H74" s="69"/>
    </row>
    <row r="75" spans="1:11" x14ac:dyDescent="0.25">
      <c r="A75" s="133"/>
      <c r="B75" s="152"/>
      <c r="C75" s="102"/>
      <c r="D75" s="102"/>
      <c r="E75" s="150"/>
      <c r="F75" s="102"/>
      <c r="G75" s="147"/>
      <c r="H75" s="70"/>
    </row>
    <row r="76" spans="1:11" x14ac:dyDescent="0.25">
      <c r="A76" s="133"/>
      <c r="B76" s="152"/>
      <c r="C76" s="102"/>
      <c r="D76" s="102"/>
      <c r="E76" s="150"/>
      <c r="F76" s="102"/>
      <c r="G76" s="147"/>
      <c r="H76" s="70"/>
    </row>
    <row r="77" spans="1:11" x14ac:dyDescent="0.25">
      <c r="A77" s="133"/>
      <c r="B77" s="152"/>
      <c r="C77" s="102"/>
      <c r="D77" s="102"/>
      <c r="E77" s="150"/>
      <c r="F77" s="102"/>
      <c r="G77" s="147"/>
      <c r="H77" s="70"/>
    </row>
    <row r="78" spans="1:11" ht="13.8" thickBot="1" x14ac:dyDescent="0.3">
      <c r="A78" s="134"/>
      <c r="B78" s="153"/>
      <c r="C78" s="103"/>
      <c r="D78" s="103"/>
      <c r="E78" s="151"/>
      <c r="F78" s="103"/>
      <c r="G78" s="148"/>
      <c r="H78" s="70"/>
    </row>
    <row r="79" spans="1:11" x14ac:dyDescent="0.25">
      <c r="A79" s="47" t="s">
        <v>57</v>
      </c>
      <c r="B79" s="48">
        <v>1</v>
      </c>
      <c r="C79" s="10">
        <v>100</v>
      </c>
      <c r="D79" s="93">
        <v>42736</v>
      </c>
      <c r="E79" s="31">
        <v>70</v>
      </c>
      <c r="F79" s="44">
        <f>C79*E79</f>
        <v>7000</v>
      </c>
      <c r="G79" s="36">
        <v>2000</v>
      </c>
      <c r="H79" s="71"/>
    </row>
    <row r="80" spans="1:11" x14ac:dyDescent="0.25">
      <c r="A80" s="49"/>
      <c r="B80" s="50"/>
      <c r="C80" s="12"/>
      <c r="D80" s="50"/>
      <c r="E80" s="32"/>
      <c r="F80" s="44">
        <f t="shared" ref="F80:F92" si="12">C80*E80</f>
        <v>0</v>
      </c>
      <c r="G80" s="36">
        <v>0</v>
      </c>
      <c r="H80" s="71"/>
    </row>
    <row r="81" spans="1:8" x14ac:dyDescent="0.25">
      <c r="A81" s="51"/>
      <c r="B81" s="50"/>
      <c r="C81" s="14"/>
      <c r="D81" s="52"/>
      <c r="E81" s="33"/>
      <c r="F81" s="44">
        <f t="shared" si="12"/>
        <v>0</v>
      </c>
      <c r="G81" s="36">
        <v>0</v>
      </c>
      <c r="H81" s="71"/>
    </row>
    <row r="82" spans="1:8" x14ac:dyDescent="0.25">
      <c r="A82" s="51"/>
      <c r="B82" s="50"/>
      <c r="C82" s="15"/>
      <c r="D82" s="53"/>
      <c r="E82" s="34"/>
      <c r="F82" s="44">
        <f t="shared" si="12"/>
        <v>0</v>
      </c>
      <c r="G82" s="36">
        <v>0</v>
      </c>
      <c r="H82" s="72"/>
    </row>
    <row r="83" spans="1:8" x14ac:dyDescent="0.25">
      <c r="A83" s="54"/>
      <c r="B83" s="48"/>
      <c r="C83" s="10"/>
      <c r="D83" s="48"/>
      <c r="E83" s="31"/>
      <c r="F83" s="44">
        <f t="shared" si="12"/>
        <v>0</v>
      </c>
      <c r="G83" s="36">
        <v>0</v>
      </c>
      <c r="H83" s="71"/>
    </row>
    <row r="84" spans="1:8" x14ac:dyDescent="0.25">
      <c r="A84" s="51"/>
      <c r="B84" s="50"/>
      <c r="C84" s="12"/>
      <c r="D84" s="50"/>
      <c r="E84" s="32"/>
      <c r="F84" s="44">
        <f t="shared" si="12"/>
        <v>0</v>
      </c>
      <c r="G84" s="36">
        <v>0</v>
      </c>
      <c r="H84" s="71"/>
    </row>
    <row r="85" spans="1:8" x14ac:dyDescent="0.25">
      <c r="A85" s="51"/>
      <c r="B85" s="50"/>
      <c r="C85" s="12"/>
      <c r="D85" s="50"/>
      <c r="E85" s="32"/>
      <c r="F85" s="44">
        <f t="shared" si="12"/>
        <v>0</v>
      </c>
      <c r="G85" s="36">
        <v>0</v>
      </c>
      <c r="H85" s="71"/>
    </row>
    <row r="86" spans="1:8" x14ac:dyDescent="0.25">
      <c r="A86" s="47"/>
      <c r="B86" s="48"/>
      <c r="C86" s="10"/>
      <c r="D86" s="48"/>
      <c r="E86" s="31"/>
      <c r="F86" s="44">
        <f>C86*E86</f>
        <v>0</v>
      </c>
      <c r="G86" s="36">
        <v>0</v>
      </c>
      <c r="H86" s="71"/>
    </row>
    <row r="87" spans="1:8" x14ac:dyDescent="0.25">
      <c r="A87" s="49"/>
      <c r="B87" s="50"/>
      <c r="C87" s="12"/>
      <c r="D87" s="50"/>
      <c r="E87" s="32"/>
      <c r="F87" s="44">
        <f t="shared" si="12"/>
        <v>0</v>
      </c>
      <c r="G87" s="36">
        <v>0</v>
      </c>
      <c r="H87" s="71"/>
    </row>
    <row r="88" spans="1:8" x14ac:dyDescent="0.25">
      <c r="A88" s="51"/>
      <c r="B88" s="50"/>
      <c r="C88" s="14"/>
      <c r="D88" s="52"/>
      <c r="E88" s="33"/>
      <c r="F88" s="44">
        <f t="shared" si="12"/>
        <v>0</v>
      </c>
      <c r="G88" s="36">
        <v>0</v>
      </c>
      <c r="H88" s="71"/>
    </row>
    <row r="89" spans="1:8" x14ac:dyDescent="0.25">
      <c r="A89" s="51"/>
      <c r="B89" s="50"/>
      <c r="C89" s="15"/>
      <c r="D89" s="53"/>
      <c r="E89" s="34"/>
      <c r="F89" s="44">
        <f t="shared" si="12"/>
        <v>0</v>
      </c>
      <c r="G89" s="36">
        <v>0</v>
      </c>
      <c r="H89" s="72"/>
    </row>
    <row r="90" spans="1:8" x14ac:dyDescent="0.25">
      <c r="A90" s="54"/>
      <c r="B90" s="48"/>
      <c r="C90" s="10"/>
      <c r="D90" s="48"/>
      <c r="E90" s="31"/>
      <c r="F90" s="44">
        <f t="shared" si="12"/>
        <v>0</v>
      </c>
      <c r="G90" s="36">
        <v>0</v>
      </c>
      <c r="H90" s="71"/>
    </row>
    <row r="91" spans="1:8" x14ac:dyDescent="0.25">
      <c r="A91" s="51"/>
      <c r="B91" s="50"/>
      <c r="C91" s="12"/>
      <c r="D91" s="50"/>
      <c r="E91" s="32"/>
      <c r="F91" s="44">
        <f t="shared" si="12"/>
        <v>0</v>
      </c>
      <c r="G91" s="36">
        <v>0</v>
      </c>
      <c r="H91" s="71"/>
    </row>
    <row r="92" spans="1:8" ht="13.8" thickBot="1" x14ac:dyDescent="0.3">
      <c r="A92" s="17"/>
      <c r="B92" s="55"/>
      <c r="C92" s="18"/>
      <c r="D92" s="55"/>
      <c r="E92" s="35"/>
      <c r="F92" s="44">
        <f t="shared" si="12"/>
        <v>0</v>
      </c>
      <c r="G92" s="36">
        <v>0</v>
      </c>
      <c r="H92" s="71"/>
    </row>
    <row r="93" spans="1:8" ht="11.25" customHeight="1" x14ac:dyDescent="0.25">
      <c r="A93" s="108"/>
      <c r="B93" s="117">
        <f>B79+B80+B81+B82+B83+B84+B85+B86+B87+B88+B89+B90+B91+B92</f>
        <v>1</v>
      </c>
      <c r="C93" s="120"/>
      <c r="D93" s="129"/>
      <c r="E93" s="144">
        <f>SUM(E79:E92)</f>
        <v>70</v>
      </c>
      <c r="F93" s="106">
        <f>SUM(F79:F92)</f>
        <v>7000</v>
      </c>
      <c r="G93" s="106">
        <f>SUM(G79:G92)</f>
        <v>2000</v>
      </c>
      <c r="H93" s="71"/>
    </row>
    <row r="94" spans="1:8" ht="6.75" customHeight="1" thickBot="1" x14ac:dyDescent="0.3">
      <c r="A94" s="109"/>
      <c r="B94" s="118"/>
      <c r="C94" s="121"/>
      <c r="D94" s="130"/>
      <c r="E94" s="145"/>
      <c r="F94" s="107"/>
      <c r="G94" s="107"/>
      <c r="H94" s="71"/>
    </row>
    <row r="95" spans="1:8" x14ac:dyDescent="0.25">
      <c r="A95" s="46"/>
      <c r="B95" s="46"/>
      <c r="C95" s="46"/>
      <c r="D95" s="46"/>
      <c r="E95" s="46"/>
      <c r="F95" s="46"/>
      <c r="G95" s="46"/>
      <c r="H95" s="46"/>
    </row>
    <row r="96" spans="1:8" x14ac:dyDescent="0.25">
      <c r="A96" s="46"/>
      <c r="B96" s="46"/>
      <c r="C96" s="46"/>
      <c r="D96" s="46"/>
      <c r="E96" s="46"/>
      <c r="F96" s="46"/>
      <c r="G96" s="46"/>
      <c r="H96" s="46"/>
    </row>
    <row r="97" spans="1:8" x14ac:dyDescent="0.25">
      <c r="A97" s="56" t="s">
        <v>5</v>
      </c>
      <c r="B97" s="46" t="s">
        <v>55</v>
      </c>
      <c r="C97" s="46"/>
      <c r="D97" s="46"/>
      <c r="E97" s="56" t="s">
        <v>6</v>
      </c>
      <c r="F97" s="46"/>
      <c r="G97" s="56" t="s">
        <v>58</v>
      </c>
      <c r="H97" s="46"/>
    </row>
    <row r="98" spans="1:8" x14ac:dyDescent="0.25">
      <c r="A98" s="46"/>
      <c r="B98" s="46"/>
      <c r="C98" s="46"/>
      <c r="D98" s="46"/>
      <c r="E98" s="46"/>
      <c r="F98" s="46"/>
      <c r="G98" s="46"/>
      <c r="H98" s="46"/>
    </row>
    <row r="99" spans="1:8" x14ac:dyDescent="0.25">
      <c r="A99" s="46"/>
      <c r="B99" s="46"/>
      <c r="C99" s="46"/>
      <c r="D99" s="46"/>
      <c r="E99" s="46"/>
      <c r="F99" s="46"/>
      <c r="G99" s="46"/>
      <c r="H99" s="46"/>
    </row>
    <row r="100" spans="1:8" x14ac:dyDescent="0.25">
      <c r="A100" s="46"/>
      <c r="B100" s="46"/>
      <c r="C100" s="46"/>
      <c r="D100" s="46"/>
      <c r="E100" s="46"/>
      <c r="F100" s="46"/>
      <c r="G100" s="46"/>
      <c r="H100" s="46"/>
    </row>
  </sheetData>
  <dataConsolidate/>
  <mergeCells count="69">
    <mergeCell ref="M18:M21"/>
    <mergeCell ref="L37:L38"/>
    <mergeCell ref="M37:M38"/>
    <mergeCell ref="C18:C21"/>
    <mergeCell ref="D18:D21"/>
    <mergeCell ref="C37:C38"/>
    <mergeCell ref="D37:D38"/>
    <mergeCell ref="L18:L21"/>
    <mergeCell ref="K18:K21"/>
    <mergeCell ref="G18:G21"/>
    <mergeCell ref="J18:J21"/>
    <mergeCell ref="J37:J38"/>
    <mergeCell ref="K37:K38"/>
    <mergeCell ref="F93:F94"/>
    <mergeCell ref="K65:K66"/>
    <mergeCell ref="H65:H66"/>
    <mergeCell ref="E93:E94"/>
    <mergeCell ref="G74:G78"/>
    <mergeCell ref="G93:G94"/>
    <mergeCell ref="E74:E78"/>
    <mergeCell ref="F74:F78"/>
    <mergeCell ref="A69:I69"/>
    <mergeCell ref="J65:J66"/>
    <mergeCell ref="A73:B73"/>
    <mergeCell ref="C93:C94"/>
    <mergeCell ref="D93:D94"/>
    <mergeCell ref="A74:A78"/>
    <mergeCell ref="B74:B78"/>
    <mergeCell ref="A93:A94"/>
    <mergeCell ref="A46:A50"/>
    <mergeCell ref="B46:B50"/>
    <mergeCell ref="F65:F66"/>
    <mergeCell ref="C46:C50"/>
    <mergeCell ref="E46:E50"/>
    <mergeCell ref="D46:D50"/>
    <mergeCell ref="F46:F50"/>
    <mergeCell ref="B93:B94"/>
    <mergeCell ref="C74:C78"/>
    <mergeCell ref="D74:D78"/>
    <mergeCell ref="A1:H1"/>
    <mergeCell ref="C65:C66"/>
    <mergeCell ref="A17:B17"/>
    <mergeCell ref="A45:B45"/>
    <mergeCell ref="E18:E21"/>
    <mergeCell ref="A13:I13"/>
    <mergeCell ref="A41:I41"/>
    <mergeCell ref="E65:E66"/>
    <mergeCell ref="D65:D66"/>
    <mergeCell ref="I65:I66"/>
    <mergeCell ref="G65:G66"/>
    <mergeCell ref="A65:A66"/>
    <mergeCell ref="B65:B66"/>
    <mergeCell ref="K46:K50"/>
    <mergeCell ref="G37:G38"/>
    <mergeCell ref="I37:I38"/>
    <mergeCell ref="J46:J50"/>
    <mergeCell ref="H18:H21"/>
    <mergeCell ref="G46:G50"/>
    <mergeCell ref="I18:I21"/>
    <mergeCell ref="I46:I50"/>
    <mergeCell ref="H46:H50"/>
    <mergeCell ref="H37:H38"/>
    <mergeCell ref="B37:B38"/>
    <mergeCell ref="A18:A21"/>
    <mergeCell ref="B18:B21"/>
    <mergeCell ref="F18:F22"/>
    <mergeCell ref="E37:E38"/>
    <mergeCell ref="F37:F38"/>
    <mergeCell ref="A37:A38"/>
  </mergeCells>
  <phoneticPr fontId="5" type="noConversion"/>
  <dataValidations count="1">
    <dataValidation allowBlank="1" showInputMessage="1" showErrorMessage="1" prompt="zadej název pozice, max. 20 znaků" sqref="B23:B36"/>
  </dataValidations>
  <pageMargins left="0.78740157499999996" right="0.78740157499999996" top="0.984251969" bottom="0.984251969" header="0.4921259845" footer="0.4921259845"/>
  <pageSetup paperSize="9" scale="79" orientation="landscape" r:id="rId1"/>
  <headerFooter alignWithMargins="0">
    <oddHeader>&amp;RPříloha č. 5</oddHeader>
    <oddFooter>&amp;C&amp;P</oddFooter>
  </headerFooter>
  <rowBreaks count="2" manualBreakCount="2">
    <brk id="39" max="16383" man="1"/>
    <brk id="67" max="16383" man="1"/>
  </rowBreaks>
  <colBreaks count="1" manualBreakCount="1">
    <brk id="14" max="97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>
      <selection activeCell="D17" sqref="D17"/>
    </sheetView>
  </sheetViews>
  <sheetFormatPr defaultRowHeight="13.2" x14ac:dyDescent="0.25"/>
  <sheetData>
    <row r="1" spans="1:2" ht="14.4" thickBot="1" x14ac:dyDescent="0.3">
      <c r="A1" s="1"/>
      <c r="B1" s="1"/>
    </row>
    <row r="2" spans="1:2" x14ac:dyDescent="0.25">
      <c r="A2" s="2"/>
      <c r="B2" s="2"/>
    </row>
    <row r="3" spans="1:2" x14ac:dyDescent="0.25">
      <c r="A3" s="3"/>
      <c r="B3" s="3"/>
    </row>
    <row r="4" spans="1:2" x14ac:dyDescent="0.25">
      <c r="A4" s="3"/>
      <c r="B4" s="3"/>
    </row>
    <row r="5" spans="1:2" x14ac:dyDescent="0.25">
      <c r="A5" s="3"/>
      <c r="B5" s="3"/>
    </row>
    <row r="6" spans="1:2" ht="14.4" thickBot="1" x14ac:dyDescent="0.3">
      <c r="A6" s="4"/>
      <c r="B6" s="4"/>
    </row>
    <row r="7" spans="1:2" x14ac:dyDescent="0.25">
      <c r="A7" s="5"/>
      <c r="B7" s="5"/>
    </row>
    <row r="8" spans="1:2" x14ac:dyDescent="0.25">
      <c r="A8" s="6"/>
      <c r="B8" s="6"/>
    </row>
    <row r="9" spans="1:2" x14ac:dyDescent="0.25">
      <c r="A9" s="7"/>
      <c r="B9" s="7"/>
    </row>
    <row r="10" spans="1:2" x14ac:dyDescent="0.25">
      <c r="A10" s="6"/>
      <c r="B10" s="6"/>
    </row>
    <row r="11" spans="1:2" x14ac:dyDescent="0.25">
      <c r="A11" s="5"/>
      <c r="B11" s="5"/>
    </row>
    <row r="12" spans="1:2" x14ac:dyDescent="0.25">
      <c r="A12" s="6"/>
      <c r="B12" s="6"/>
    </row>
    <row r="13" spans="1:2" x14ac:dyDescent="0.25">
      <c r="A13" s="6"/>
      <c r="B13" s="6"/>
    </row>
    <row r="14" spans="1:2" x14ac:dyDescent="0.25">
      <c r="A14" s="5"/>
      <c r="B14" s="5"/>
    </row>
    <row r="15" spans="1:2" x14ac:dyDescent="0.25">
      <c r="A15" s="6"/>
      <c r="B15" s="6"/>
    </row>
    <row r="16" spans="1:2" x14ac:dyDescent="0.25">
      <c r="A16" s="7"/>
      <c r="B16" s="7"/>
    </row>
    <row r="17" spans="1:2" x14ac:dyDescent="0.25">
      <c r="A17" s="6"/>
      <c r="B17" s="6"/>
    </row>
    <row r="18" spans="1:2" x14ac:dyDescent="0.25">
      <c r="A18" s="5"/>
      <c r="B18" s="5"/>
    </row>
    <row r="19" spans="1:2" x14ac:dyDescent="0.25">
      <c r="A19" s="6"/>
      <c r="B19" s="6"/>
    </row>
    <row r="20" spans="1:2" ht="13.8" thickBot="1" x14ac:dyDescent="0.3">
      <c r="A20" s="8"/>
      <c r="B20" s="8"/>
    </row>
    <row r="21" spans="1:2" x14ac:dyDescent="0.25">
      <c r="A21" s="161"/>
      <c r="B21" s="161"/>
    </row>
    <row r="22" spans="1:2" ht="13.8" thickBot="1" x14ac:dyDescent="0.3">
      <c r="A22" s="162"/>
      <c r="B22" s="162"/>
    </row>
  </sheetData>
  <mergeCells count="2">
    <mergeCell ref="B21:B22"/>
    <mergeCell ref="A21:A22"/>
  </mergeCells>
  <phoneticPr fontId="5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5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SMO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BogdanyV</dc:creator>
  <cp:lastModifiedBy>Macháčová Monika</cp:lastModifiedBy>
  <cp:lastPrinted>2016-09-27T07:44:44Z</cp:lastPrinted>
  <dcterms:created xsi:type="dcterms:W3CDTF">2007-09-05T12:56:46Z</dcterms:created>
  <dcterms:modified xsi:type="dcterms:W3CDTF">2017-05-31T10:27:27Z</dcterms:modified>
</cp:coreProperties>
</file>