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20" windowHeight="12675"/>
  </bookViews>
  <sheets>
    <sheet name="2016" sheetId="4" r:id="rId1"/>
    <sheet name="2015" sheetId="1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C51" i="4" l="1"/>
  <c r="C50" i="4"/>
  <c r="C49" i="4"/>
  <c r="C48" i="4"/>
  <c r="C47" i="4"/>
  <c r="C46" i="4"/>
  <c r="C45" i="4"/>
  <c r="C44" i="4"/>
  <c r="C18" i="4"/>
  <c r="E12" i="4"/>
  <c r="C17" i="4" s="1"/>
  <c r="C19" i="4" l="1"/>
  <c r="C23" i="4" s="1"/>
  <c r="C36" i="4"/>
  <c r="G45" i="4"/>
  <c r="G46" i="4"/>
  <c r="G47" i="4"/>
  <c r="G48" i="4"/>
  <c r="G49" i="4"/>
  <c r="G50" i="4"/>
  <c r="G51" i="4"/>
  <c r="G44" i="4"/>
  <c r="G52" i="4" l="1"/>
  <c r="C52" i="4"/>
  <c r="C10" i="4"/>
  <c r="C24" i="4" s="1"/>
  <c r="C25" i="4" s="1"/>
  <c r="C29" i="4" s="1"/>
  <c r="C31" i="4" s="1"/>
  <c r="C35" i="4" s="1"/>
  <c r="C37" i="4" s="1"/>
  <c r="C42" i="4" s="1"/>
  <c r="D11" i="1"/>
  <c r="D46" i="4" l="1"/>
  <c r="C59" i="4" s="1"/>
  <c r="E59" i="4" s="1"/>
  <c r="D50" i="4"/>
  <c r="C63" i="4" s="1"/>
  <c r="E63" i="4" s="1"/>
  <c r="D47" i="4"/>
  <c r="C60" i="4" s="1"/>
  <c r="E60" i="4" s="1"/>
  <c r="D51" i="4"/>
  <c r="C64" i="4" s="1"/>
  <c r="E64" i="4" s="1"/>
  <c r="D48" i="4"/>
  <c r="C61" i="4" s="1"/>
  <c r="E61" i="4" s="1"/>
  <c r="D44" i="4"/>
  <c r="C57" i="4" s="1"/>
  <c r="E57" i="4" s="1"/>
  <c r="D45" i="4"/>
  <c r="C58" i="4" s="1"/>
  <c r="E58" i="4" s="1"/>
  <c r="D49" i="4"/>
  <c r="C62" i="4" s="1"/>
  <c r="E62" i="4" s="1"/>
  <c r="C21" i="1"/>
  <c r="B21" i="1"/>
  <c r="B25" i="1" s="1"/>
  <c r="B9" i="1"/>
  <c r="H49" i="4" l="1"/>
  <c r="E65" i="4"/>
  <c r="H46" i="4"/>
  <c r="H44" i="4"/>
  <c r="H50" i="4"/>
  <c r="H48" i="4"/>
  <c r="H47" i="4"/>
  <c r="H45" i="4"/>
  <c r="H51" i="4"/>
  <c r="B28" i="1"/>
  <c r="B30" i="1" s="1"/>
  <c r="B33" i="1" s="1"/>
  <c r="D15" i="1" s="1"/>
  <c r="D13" i="1" l="1"/>
  <c r="D18" i="1"/>
  <c r="D17" i="1"/>
  <c r="D14" i="1"/>
  <c r="D21" i="1" s="1"/>
  <c r="D20" i="1"/>
  <c r="D19" i="1"/>
  <c r="D16" i="1"/>
  <c r="H52" i="4"/>
  <c r="D52" i="4"/>
</calcChain>
</file>

<file path=xl/sharedStrings.xml><?xml version="1.0" encoding="utf-8"?>
<sst xmlns="http://schemas.openxmlformats.org/spreadsheetml/2006/main" count="107" uniqueCount="70">
  <si>
    <t>FO ZČ</t>
  </si>
  <si>
    <t>FO OSVČ</t>
  </si>
  <si>
    <t>FO srážková</t>
  </si>
  <si>
    <t>PO</t>
  </si>
  <si>
    <t>DPH</t>
  </si>
  <si>
    <t>Komárov</t>
  </si>
  <si>
    <t>počet obyvatel k 31.12.2013</t>
  </si>
  <si>
    <t>Malé Hoštice</t>
  </si>
  <si>
    <t>Podvihov</t>
  </si>
  <si>
    <t>Suché Lazce</t>
  </si>
  <si>
    <t>Vávrovice</t>
  </si>
  <si>
    <t>Vlaštovičky</t>
  </si>
  <si>
    <t>Zlatníky</t>
  </si>
  <si>
    <t>Milostovice</t>
  </si>
  <si>
    <t>celkem MČ</t>
  </si>
  <si>
    <t>Opava celkem</t>
  </si>
  <si>
    <t xml:space="preserve">rozpočet </t>
  </si>
  <si>
    <t>současný stav</t>
  </si>
  <si>
    <t>sdílené daně 2013</t>
  </si>
  <si>
    <t>Skutečně přijaté sdílené daně minus 2 roky aktuálního roku pro přípravu rozpočtu</t>
  </si>
  <si>
    <t>PO MČ=celkem PO MČ/PO Opava celkem (%)</t>
  </si>
  <si>
    <t>PSD MČ=PO MČ x skutečnost SD (akt.rok přípravy rozpočtu minus 2)</t>
  </si>
  <si>
    <t>rozpočet MČ celkem = 0,4 * PSD MČ</t>
  </si>
  <si>
    <t>procento obyvatel MČ k SMO (PO MČ)</t>
  </si>
  <si>
    <t>podíl sdílených daní pro MČ (PSD MČ)</t>
  </si>
  <si>
    <r>
      <t>rozpočet pro MČ (RMČ</t>
    </r>
    <r>
      <rPr>
        <sz val="11"/>
        <color theme="1"/>
        <rFont val="Calibri"/>
        <family val="2"/>
        <charset val="238"/>
      </rPr>
      <t>∑)</t>
    </r>
  </si>
  <si>
    <t>RO/1 obyvatele MČ = rozpočet pro MČ celkem/ počet obyvatel MČ k 31.12. roku aktuální přípravy rozpočtu minus 2</t>
  </si>
  <si>
    <t>Kč/1 obyvatele MČ (RO/1obyvatele MČ)</t>
  </si>
  <si>
    <t>RO = PO * RO/1 obyvatele MČ</t>
  </si>
  <si>
    <t>daň z nemovitosti</t>
  </si>
  <si>
    <t>celkem</t>
  </si>
  <si>
    <t>b)</t>
  </si>
  <si>
    <t>CELKEM SD</t>
  </si>
  <si>
    <t>b) 1.</t>
  </si>
  <si>
    <t>PPOMČ</t>
  </si>
  <si>
    <t>b)2.</t>
  </si>
  <si>
    <t>SVSDMO</t>
  </si>
  <si>
    <t>PVSDMČ</t>
  </si>
  <si>
    <t>c)</t>
  </si>
  <si>
    <t>procentuální podíl dle Statutu</t>
  </si>
  <si>
    <t>d) 1.</t>
  </si>
  <si>
    <t>Pro/1OMČ</t>
  </si>
  <si>
    <t>d)2.</t>
  </si>
  <si>
    <t>POMČ</t>
  </si>
  <si>
    <t>RoMČ</t>
  </si>
  <si>
    <t>e)</t>
  </si>
  <si>
    <t>velikostní koeficient</t>
  </si>
  <si>
    <t>NÁVRH ROZPOČTU</t>
  </si>
  <si>
    <r>
      <t xml:space="preserve">Procentuální Podíl Obyvatel Městských Částí </t>
    </r>
    <r>
      <rPr>
        <b/>
        <sz val="12"/>
        <color theme="1"/>
        <rFont val="Calibri"/>
        <family val="2"/>
        <charset val="238"/>
        <scheme val="minor"/>
      </rPr>
      <t>PPOMČ</t>
    </r>
  </si>
  <si>
    <r>
      <t>POMČ</t>
    </r>
    <r>
      <rPr>
        <sz val="12"/>
        <color theme="1"/>
        <rFont val="Calibri"/>
        <family val="2"/>
        <charset val="238"/>
      </rPr>
      <t>∑</t>
    </r>
  </si>
  <si>
    <r>
      <t>POOPAVA</t>
    </r>
    <r>
      <rPr>
        <sz val="12"/>
        <color theme="1"/>
        <rFont val="Calibri"/>
        <family val="2"/>
        <charset val="238"/>
      </rPr>
      <t>∑</t>
    </r>
  </si>
  <si>
    <r>
      <t xml:space="preserve">Podíl Výnosu Sdíelných Daní Městských Částí </t>
    </r>
    <r>
      <rPr>
        <b/>
        <sz val="12"/>
        <color theme="1"/>
        <rFont val="Calibri"/>
        <family val="2"/>
        <charset val="238"/>
        <scheme val="minor"/>
      </rPr>
      <t>PVSDMČ</t>
    </r>
  </si>
  <si>
    <r>
      <t xml:space="preserve">Rozpočet Městských Částí Celkem </t>
    </r>
    <r>
      <rPr>
        <b/>
        <sz val="12"/>
        <color theme="1"/>
        <rFont val="Calibri"/>
        <family val="2"/>
        <charset val="238"/>
        <scheme val="minor"/>
      </rPr>
      <t>RoMČ</t>
    </r>
    <r>
      <rPr>
        <b/>
        <sz val="12"/>
        <color theme="1"/>
        <rFont val="Calibri"/>
        <family val="2"/>
        <charset val="238"/>
      </rPr>
      <t>∑</t>
    </r>
  </si>
  <si>
    <r>
      <t>RoMČ</t>
    </r>
    <r>
      <rPr>
        <b/>
        <sz val="12"/>
        <color theme="1"/>
        <rFont val="Calibri"/>
        <family val="2"/>
        <charset val="238"/>
      </rPr>
      <t>∑</t>
    </r>
  </si>
  <si>
    <r>
      <t xml:space="preserve">Podíl Rozpočtu na 1 Obyvatele Městské Části </t>
    </r>
    <r>
      <rPr>
        <b/>
        <sz val="12"/>
        <color theme="1"/>
        <rFont val="Calibri"/>
        <family val="2"/>
        <charset val="238"/>
        <scheme val="minor"/>
      </rPr>
      <t>PRo/1OMČ</t>
    </r>
  </si>
  <si>
    <r>
      <t>RoMČ</t>
    </r>
    <r>
      <rPr>
        <sz val="12"/>
        <color theme="1"/>
        <rFont val="Calibri"/>
        <family val="2"/>
        <charset val="238"/>
      </rPr>
      <t>∑</t>
    </r>
  </si>
  <si>
    <r>
      <t xml:space="preserve">Rozpočet Městské Části </t>
    </r>
    <r>
      <rPr>
        <b/>
        <sz val="12"/>
        <color theme="1"/>
        <rFont val="Calibri"/>
        <family val="2"/>
        <charset val="238"/>
        <scheme val="minor"/>
      </rPr>
      <t>RoMČ</t>
    </r>
  </si>
  <si>
    <r>
      <t xml:space="preserve">Návrh rozpočtu - výsledný podíl rozpočet městských částí </t>
    </r>
    <r>
      <rPr>
        <b/>
        <sz val="12"/>
        <color theme="1"/>
        <rFont val="Calibri"/>
        <family val="2"/>
        <charset val="238"/>
        <scheme val="minor"/>
      </rPr>
      <t>VRoMČ</t>
    </r>
  </si>
  <si>
    <t>0800</t>
  </si>
  <si>
    <t>0810</t>
  </si>
  <si>
    <t>0820</t>
  </si>
  <si>
    <t>0830</t>
  </si>
  <si>
    <t>0840</t>
  </si>
  <si>
    <t>0850</t>
  </si>
  <si>
    <t>0860</t>
  </si>
  <si>
    <t>0870</t>
  </si>
  <si>
    <t>počet obyvatel k 31.12.2016</t>
  </si>
  <si>
    <r>
      <rPr>
        <b/>
        <sz val="12"/>
        <color theme="1"/>
        <rFont val="Calibri"/>
        <family val="2"/>
        <charset val="238"/>
        <scheme val="minor"/>
      </rPr>
      <t>SVSDMO</t>
    </r>
    <r>
      <rPr>
        <sz val="12"/>
        <color theme="1"/>
        <rFont val="Calibri"/>
        <family val="2"/>
        <charset val="238"/>
        <scheme val="minor"/>
      </rPr>
      <t xml:space="preserve"> - Skutečné Výnosy Sdílených Daní Města Opavy (k 31.12.2016)</t>
    </r>
  </si>
  <si>
    <t>sdílené daně 2016</t>
  </si>
  <si>
    <t xml:space="preserve">NÁVRH ROZPOČTU NA ROK 2018 MĚSTSKÉ ČÁSTI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</si>
</sst>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9" fontId="0" fillId="0" borderId="0" xfId="0" applyNumberFormat="1"/>
    <xf numFmtId="0" fontId="0" fillId="0" borderId="1" xfId="0" applyBorder="1"/>
    <xf numFmtId="4" fontId="0" fillId="0" borderId="1" xfId="0" applyNumberFormat="1" applyBorder="1"/>
    <xf numFmtId="9" fontId="0" fillId="0" borderId="1" xfId="0" applyNumberFormat="1" applyBorder="1"/>
    <xf numFmtId="0" fontId="1" fillId="0" borderId="0" xfId="0" applyFont="1" applyAlignment="1">
      <alignment wrapText="1"/>
    </xf>
    <xf numFmtId="9" fontId="1" fillId="0" borderId="0" xfId="0" applyNumberFormat="1" applyFont="1" applyAlignment="1">
      <alignment wrapText="1"/>
    </xf>
    <xf numFmtId="10" fontId="0" fillId="2" borderId="0" xfId="0" applyNumberFormat="1" applyFill="1"/>
    <xf numFmtId="0" fontId="0" fillId="0" borderId="0" xfId="0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4" fontId="4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10" fontId="3" fillId="0" borderId="0" xfId="0" applyNumberFormat="1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4" fontId="4" fillId="0" borderId="1" xfId="0" applyNumberFormat="1" applyFont="1" applyBorder="1"/>
    <xf numFmtId="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/>
    <xf numFmtId="49" fontId="3" fillId="0" borderId="0" xfId="0" applyNumberFormat="1" applyFont="1"/>
    <xf numFmtId="3" fontId="3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Fill="1"/>
    <xf numFmtId="0" fontId="7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Normal="100" workbookViewId="0">
      <selection activeCell="B8" sqref="B8"/>
    </sheetView>
  </sheetViews>
  <sheetFormatPr defaultRowHeight="15" x14ac:dyDescent="0.25"/>
  <cols>
    <col min="1" max="1" width="6" customWidth="1"/>
    <col min="2" max="2" width="19.7109375" customWidth="1"/>
    <col min="3" max="3" width="19.7109375" style="1" customWidth="1"/>
    <col min="4" max="5" width="19.7109375" customWidth="1"/>
    <col min="6" max="6" width="17" hidden="1" customWidth="1"/>
    <col min="7" max="7" width="18.42578125" hidden="1" customWidth="1"/>
    <col min="8" max="8" width="18" hidden="1" customWidth="1"/>
    <col min="13" max="13" width="18.7109375" customWidth="1"/>
  </cols>
  <sheetData>
    <row r="1" spans="1:5" ht="27.75" customHeight="1" x14ac:dyDescent="0.25">
      <c r="A1" s="33" t="s">
        <v>69</v>
      </c>
      <c r="B1" s="33"/>
      <c r="C1" s="33"/>
      <c r="D1" s="33"/>
      <c r="E1" s="33"/>
    </row>
    <row r="2" spans="1:5" ht="18" customHeight="1" x14ac:dyDescent="0.25">
      <c r="A2" s="10" t="s">
        <v>31</v>
      </c>
      <c r="B2" s="10" t="s">
        <v>67</v>
      </c>
      <c r="C2" s="11"/>
      <c r="D2" s="10"/>
      <c r="E2" s="10"/>
    </row>
    <row r="3" spans="1:5" ht="29.25" customHeight="1" x14ac:dyDescent="0.25">
      <c r="A3" s="10"/>
      <c r="B3" s="10"/>
      <c r="C3" s="10" t="s">
        <v>68</v>
      </c>
      <c r="D3" s="10"/>
      <c r="E3" s="12" t="s">
        <v>66</v>
      </c>
    </row>
    <row r="4" spans="1:5" ht="18" customHeight="1" x14ac:dyDescent="0.25">
      <c r="A4" s="10"/>
      <c r="B4" s="13" t="s">
        <v>0</v>
      </c>
      <c r="C4" s="11">
        <v>166401471.47</v>
      </c>
      <c r="D4" s="14" t="s">
        <v>5</v>
      </c>
      <c r="E4" s="30">
        <v>1323</v>
      </c>
    </row>
    <row r="5" spans="1:5" ht="18" customHeight="1" x14ac:dyDescent="0.25">
      <c r="A5" s="10"/>
      <c r="B5" s="13" t="s">
        <v>1</v>
      </c>
      <c r="C5" s="11">
        <v>11577922.23</v>
      </c>
      <c r="D5" s="14" t="s">
        <v>7</v>
      </c>
      <c r="E5" s="30">
        <v>1772</v>
      </c>
    </row>
    <row r="6" spans="1:5" ht="18" customHeight="1" x14ac:dyDescent="0.25">
      <c r="A6" s="10"/>
      <c r="B6" s="13" t="s">
        <v>2</v>
      </c>
      <c r="C6" s="11">
        <v>15554904.52</v>
      </c>
      <c r="D6" s="14" t="s">
        <v>8</v>
      </c>
      <c r="E6" s="30">
        <v>720</v>
      </c>
    </row>
    <row r="7" spans="1:5" ht="18" customHeight="1" x14ac:dyDescent="0.25">
      <c r="A7" s="10"/>
      <c r="B7" s="13" t="s">
        <v>3</v>
      </c>
      <c r="C7" s="11">
        <v>168058291.46000001</v>
      </c>
      <c r="D7" s="14" t="s">
        <v>9</v>
      </c>
      <c r="E7" s="30">
        <v>1052</v>
      </c>
    </row>
    <row r="8" spans="1:5" ht="18" customHeight="1" x14ac:dyDescent="0.25">
      <c r="A8" s="10"/>
      <c r="B8" s="13" t="s">
        <v>4</v>
      </c>
      <c r="C8" s="11">
        <v>308010837.47000003</v>
      </c>
      <c r="D8" s="14" t="s">
        <v>10</v>
      </c>
      <c r="E8" s="30">
        <v>1306</v>
      </c>
    </row>
    <row r="9" spans="1:5" ht="18" customHeight="1" x14ac:dyDescent="0.25">
      <c r="A9" s="10"/>
      <c r="B9" s="13"/>
      <c r="C9" s="11"/>
      <c r="D9" s="14" t="s">
        <v>11</v>
      </c>
      <c r="E9" s="30">
        <v>362</v>
      </c>
    </row>
    <row r="10" spans="1:5" ht="18" customHeight="1" x14ac:dyDescent="0.25">
      <c r="A10" s="10"/>
      <c r="B10" s="13" t="s">
        <v>32</v>
      </c>
      <c r="C10" s="15">
        <f>SUM(C4:C9)</f>
        <v>669603427.1500001</v>
      </c>
      <c r="D10" s="14" t="s">
        <v>12</v>
      </c>
      <c r="E10" s="30">
        <v>346</v>
      </c>
    </row>
    <row r="11" spans="1:5" ht="18" customHeight="1" x14ac:dyDescent="0.25">
      <c r="A11" s="10"/>
      <c r="B11" s="10"/>
      <c r="C11" s="11"/>
      <c r="D11" s="14" t="s">
        <v>13</v>
      </c>
      <c r="E11" s="30">
        <v>301</v>
      </c>
    </row>
    <row r="12" spans="1:5" ht="18" customHeight="1" x14ac:dyDescent="0.25">
      <c r="A12" s="10"/>
      <c r="B12" s="10"/>
      <c r="C12" s="11"/>
      <c r="D12" s="16" t="s">
        <v>14</v>
      </c>
      <c r="E12" s="31">
        <f>SUM(E4:E11)</f>
        <v>7182</v>
      </c>
    </row>
    <row r="13" spans="1:5" ht="18" customHeight="1" x14ac:dyDescent="0.25">
      <c r="A13" s="10"/>
      <c r="B13" s="10"/>
      <c r="C13" s="11"/>
      <c r="D13" s="17" t="s">
        <v>15</v>
      </c>
      <c r="E13" s="32">
        <v>57380</v>
      </c>
    </row>
    <row r="14" spans="1:5" ht="18" customHeight="1" x14ac:dyDescent="0.25">
      <c r="A14" s="10"/>
      <c r="B14" s="10"/>
      <c r="C14" s="11"/>
      <c r="D14" s="17"/>
      <c r="E14" s="32"/>
    </row>
    <row r="15" spans="1:5" ht="18" customHeight="1" x14ac:dyDescent="0.25">
      <c r="A15" s="10"/>
      <c r="B15" s="10"/>
      <c r="C15" s="11"/>
      <c r="D15" s="10"/>
      <c r="E15" s="10"/>
    </row>
    <row r="16" spans="1:5" ht="18" customHeight="1" x14ac:dyDescent="0.25">
      <c r="A16" s="10" t="s">
        <v>33</v>
      </c>
      <c r="B16" s="10" t="s">
        <v>48</v>
      </c>
      <c r="C16" s="11"/>
      <c r="D16" s="10"/>
      <c r="E16" s="10"/>
    </row>
    <row r="17" spans="1:5" ht="18" customHeight="1" x14ac:dyDescent="0.25">
      <c r="A17" s="10"/>
      <c r="B17" s="10" t="s">
        <v>49</v>
      </c>
      <c r="C17" s="11">
        <f>E12</f>
        <v>7182</v>
      </c>
      <c r="D17" s="10"/>
      <c r="E17" s="10"/>
    </row>
    <row r="18" spans="1:5" ht="18" customHeight="1" x14ac:dyDescent="0.25">
      <c r="A18" s="10"/>
      <c r="B18" s="10" t="s">
        <v>50</v>
      </c>
      <c r="C18" s="11">
        <f>E13</f>
        <v>57380</v>
      </c>
      <c r="D18" s="10"/>
      <c r="E18" s="10"/>
    </row>
    <row r="19" spans="1:5" ht="18" customHeight="1" x14ac:dyDescent="0.25">
      <c r="A19" s="10"/>
      <c r="B19" s="18" t="s">
        <v>34</v>
      </c>
      <c r="C19" s="19">
        <f>C17/C18</f>
        <v>0.12516556291390729</v>
      </c>
      <c r="D19" s="10"/>
      <c r="E19" s="10"/>
    </row>
    <row r="20" spans="1:5" ht="18" customHeight="1" x14ac:dyDescent="0.25">
      <c r="A20" s="10"/>
      <c r="B20" s="18"/>
      <c r="C20" s="19"/>
      <c r="D20" s="10"/>
      <c r="E20" s="10"/>
    </row>
    <row r="21" spans="1:5" ht="18" customHeight="1" x14ac:dyDescent="0.25">
      <c r="A21" s="10"/>
      <c r="B21" s="10"/>
      <c r="C21" s="11"/>
      <c r="D21" s="10"/>
      <c r="E21" s="10"/>
    </row>
    <row r="22" spans="1:5" ht="18" customHeight="1" x14ac:dyDescent="0.25">
      <c r="A22" s="10" t="s">
        <v>35</v>
      </c>
      <c r="B22" s="10" t="s">
        <v>51</v>
      </c>
      <c r="C22" s="11"/>
      <c r="D22" s="10"/>
      <c r="E22" s="10"/>
    </row>
    <row r="23" spans="1:5" ht="18" customHeight="1" x14ac:dyDescent="0.25">
      <c r="A23" s="10"/>
      <c r="B23" s="10" t="s">
        <v>34</v>
      </c>
      <c r="C23" s="20">
        <f>C19</f>
        <v>0.12516556291390729</v>
      </c>
      <c r="D23" s="10"/>
      <c r="E23" s="10"/>
    </row>
    <row r="24" spans="1:5" ht="18" customHeight="1" x14ac:dyDescent="0.25">
      <c r="A24" s="10"/>
      <c r="B24" s="10" t="s">
        <v>36</v>
      </c>
      <c r="C24" s="11">
        <f>C10</f>
        <v>669603427.1500001</v>
      </c>
      <c r="D24" s="10"/>
      <c r="E24" s="10"/>
    </row>
    <row r="25" spans="1:5" ht="18" customHeight="1" x14ac:dyDescent="0.25">
      <c r="A25" s="10"/>
      <c r="B25" s="18" t="s">
        <v>37</v>
      </c>
      <c r="C25" s="15">
        <f>C23*C24</f>
        <v>83811289.888311282</v>
      </c>
      <c r="D25" s="10"/>
      <c r="E25" s="10"/>
    </row>
    <row r="26" spans="1:5" ht="18" customHeight="1" x14ac:dyDescent="0.25">
      <c r="A26" s="10"/>
      <c r="B26" s="18"/>
      <c r="C26" s="15"/>
      <c r="D26" s="10"/>
      <c r="E26" s="10"/>
    </row>
    <row r="27" spans="1:5" ht="18" customHeight="1" x14ac:dyDescent="0.25">
      <c r="A27" s="10"/>
      <c r="B27" s="10"/>
      <c r="C27" s="11"/>
      <c r="D27" s="10"/>
      <c r="E27" s="10"/>
    </row>
    <row r="28" spans="1:5" ht="18" customHeight="1" x14ac:dyDescent="0.25">
      <c r="A28" s="10" t="s">
        <v>38</v>
      </c>
      <c r="B28" s="10" t="s">
        <v>52</v>
      </c>
      <c r="C28" s="11"/>
      <c r="D28" s="10"/>
      <c r="E28" s="10"/>
    </row>
    <row r="29" spans="1:5" ht="18" customHeight="1" x14ac:dyDescent="0.25">
      <c r="A29" s="10"/>
      <c r="B29" s="10" t="s">
        <v>37</v>
      </c>
      <c r="C29" s="11">
        <f>C25</f>
        <v>83811289.888311282</v>
      </c>
      <c r="D29" s="10"/>
      <c r="E29" s="10"/>
    </row>
    <row r="30" spans="1:5" ht="30.75" customHeight="1" x14ac:dyDescent="0.25">
      <c r="A30" s="10"/>
      <c r="B30" s="12" t="s">
        <v>39</v>
      </c>
      <c r="C30" s="20">
        <v>0.45</v>
      </c>
      <c r="D30" s="10"/>
      <c r="E30" s="10"/>
    </row>
    <row r="31" spans="1:5" ht="18" customHeight="1" x14ac:dyDescent="0.25">
      <c r="A31" s="10"/>
      <c r="B31" s="18" t="s">
        <v>53</v>
      </c>
      <c r="C31" s="15">
        <f>C29*C30</f>
        <v>37715080.449740075</v>
      </c>
      <c r="D31" s="10"/>
      <c r="E31" s="10"/>
    </row>
    <row r="32" spans="1:5" ht="18" customHeight="1" x14ac:dyDescent="0.25">
      <c r="A32" s="10"/>
      <c r="B32" s="18"/>
      <c r="C32" s="15"/>
      <c r="D32" s="10"/>
      <c r="E32" s="10"/>
    </row>
    <row r="33" spans="1:8" ht="18" customHeight="1" x14ac:dyDescent="0.25">
      <c r="A33" s="10"/>
      <c r="B33" s="10"/>
      <c r="C33" s="11"/>
      <c r="D33" s="10"/>
      <c r="E33" s="10"/>
    </row>
    <row r="34" spans="1:8" ht="18" customHeight="1" x14ac:dyDescent="0.25">
      <c r="A34" s="10" t="s">
        <v>40</v>
      </c>
      <c r="B34" s="10" t="s">
        <v>54</v>
      </c>
      <c r="C34" s="11"/>
      <c r="D34" s="10"/>
      <c r="E34" s="10"/>
    </row>
    <row r="35" spans="1:8" ht="18" customHeight="1" x14ac:dyDescent="0.25">
      <c r="A35" s="10"/>
      <c r="B35" s="10" t="s">
        <v>55</v>
      </c>
      <c r="C35" s="11">
        <f>C31</f>
        <v>37715080.449740075</v>
      </c>
      <c r="D35" s="10"/>
      <c r="E35" s="10"/>
    </row>
    <row r="36" spans="1:8" ht="18" customHeight="1" x14ac:dyDescent="0.25">
      <c r="A36" s="10"/>
      <c r="B36" s="10" t="s">
        <v>49</v>
      </c>
      <c r="C36" s="11">
        <f>E12</f>
        <v>7182</v>
      </c>
      <c r="D36" s="10"/>
      <c r="E36" s="10"/>
    </row>
    <row r="37" spans="1:8" ht="18" customHeight="1" x14ac:dyDescent="0.25">
      <c r="A37" s="10"/>
      <c r="B37" s="18" t="s">
        <v>41</v>
      </c>
      <c r="C37" s="15">
        <f>C35/C36</f>
        <v>5251.3339529017094</v>
      </c>
      <c r="D37" s="10"/>
      <c r="E37" s="10"/>
    </row>
    <row r="38" spans="1:8" ht="18" customHeight="1" x14ac:dyDescent="0.25">
      <c r="A38" s="10"/>
      <c r="B38" s="18"/>
      <c r="C38" s="15"/>
      <c r="D38" s="10"/>
      <c r="E38" s="10"/>
    </row>
    <row r="39" spans="1:8" ht="18" customHeight="1" x14ac:dyDescent="0.25">
      <c r="A39" s="10"/>
      <c r="B39" s="18"/>
      <c r="C39" s="15"/>
      <c r="D39" s="10"/>
      <c r="E39" s="10"/>
    </row>
    <row r="40" spans="1:8" ht="18" customHeight="1" x14ac:dyDescent="0.25">
      <c r="A40" s="10"/>
      <c r="B40" s="10"/>
      <c r="C40" s="11"/>
      <c r="D40" s="10"/>
      <c r="E40" s="10"/>
    </row>
    <row r="41" spans="1:8" ht="18" customHeight="1" x14ac:dyDescent="0.25">
      <c r="A41" s="10" t="s">
        <v>42</v>
      </c>
      <c r="B41" s="10" t="s">
        <v>56</v>
      </c>
      <c r="C41" s="11"/>
      <c r="D41" s="10"/>
      <c r="E41" s="10"/>
    </row>
    <row r="42" spans="1:8" ht="18" customHeight="1" x14ac:dyDescent="0.25">
      <c r="A42" s="10"/>
      <c r="B42" s="10" t="s">
        <v>41</v>
      </c>
      <c r="C42" s="11">
        <f>C37</f>
        <v>5251.3339529017094</v>
      </c>
      <c r="D42" s="10"/>
      <c r="E42" s="10"/>
    </row>
    <row r="43" spans="1:8" ht="18" customHeight="1" x14ac:dyDescent="0.25">
      <c r="A43" s="10"/>
      <c r="B43" s="21"/>
      <c r="C43" s="22" t="s">
        <v>43</v>
      </c>
      <c r="D43" s="23" t="s">
        <v>44</v>
      </c>
      <c r="E43" s="10"/>
      <c r="F43" t="s">
        <v>29</v>
      </c>
      <c r="G43" s="2">
        <v>0.4</v>
      </c>
      <c r="H43" t="s">
        <v>30</v>
      </c>
    </row>
    <row r="44" spans="1:8" ht="18" customHeight="1" x14ac:dyDescent="0.25">
      <c r="A44" s="10"/>
      <c r="B44" s="21" t="s">
        <v>5</v>
      </c>
      <c r="C44" s="24">
        <f t="shared" ref="C44:C51" si="0">E4</f>
        <v>1323</v>
      </c>
      <c r="D44" s="25">
        <f>$C$42*C44</f>
        <v>6947514.8196889618</v>
      </c>
      <c r="E44" s="10"/>
      <c r="F44" s="1">
        <v>5907698</v>
      </c>
      <c r="G44" s="1">
        <f>F44*0.4</f>
        <v>2363079.2000000002</v>
      </c>
      <c r="H44" s="1">
        <f t="shared" ref="H44:H51" si="1">D44+G44</f>
        <v>9310594.019688962</v>
      </c>
    </row>
    <row r="45" spans="1:8" ht="18" customHeight="1" x14ac:dyDescent="0.25">
      <c r="A45" s="10"/>
      <c r="B45" s="21" t="s">
        <v>7</v>
      </c>
      <c r="C45" s="24">
        <f t="shared" si="0"/>
        <v>1772</v>
      </c>
      <c r="D45" s="25">
        <f t="shared" ref="D45:D51" si="2">$C$42*C45</f>
        <v>9305363.764541829</v>
      </c>
      <c r="E45" s="10"/>
      <c r="F45" s="1">
        <v>1264377</v>
      </c>
      <c r="G45" s="1">
        <f t="shared" ref="G45:G51" si="3">F45*0.4</f>
        <v>505750.80000000005</v>
      </c>
      <c r="H45" s="1">
        <f t="shared" si="1"/>
        <v>9811114.5645418297</v>
      </c>
    </row>
    <row r="46" spans="1:8" ht="18" customHeight="1" x14ac:dyDescent="0.25">
      <c r="A46" s="10"/>
      <c r="B46" s="21" t="s">
        <v>8</v>
      </c>
      <c r="C46" s="24">
        <f t="shared" si="0"/>
        <v>720</v>
      </c>
      <c r="D46" s="25">
        <f t="shared" si="2"/>
        <v>3780960.4460892309</v>
      </c>
      <c r="E46" s="10"/>
      <c r="F46" s="1">
        <v>604744</v>
      </c>
      <c r="G46" s="1">
        <f t="shared" si="3"/>
        <v>241897.60000000001</v>
      </c>
      <c r="H46" s="1">
        <f t="shared" si="1"/>
        <v>4022858.046089231</v>
      </c>
    </row>
    <row r="47" spans="1:8" ht="18" customHeight="1" x14ac:dyDescent="0.25">
      <c r="A47" s="10"/>
      <c r="B47" s="21" t="s">
        <v>9</v>
      </c>
      <c r="C47" s="24">
        <f t="shared" si="0"/>
        <v>1052</v>
      </c>
      <c r="D47" s="25">
        <f t="shared" si="2"/>
        <v>5524403.3184525985</v>
      </c>
      <c r="E47" s="10"/>
      <c r="F47" s="1">
        <v>1020073</v>
      </c>
      <c r="G47" s="1">
        <f t="shared" si="3"/>
        <v>408029.2</v>
      </c>
      <c r="H47" s="1">
        <f t="shared" si="1"/>
        <v>5932432.5184525987</v>
      </c>
    </row>
    <row r="48" spans="1:8" ht="18" customHeight="1" x14ac:dyDescent="0.25">
      <c r="A48" s="10"/>
      <c r="B48" s="21" t="s">
        <v>10</v>
      </c>
      <c r="C48" s="24">
        <f t="shared" si="0"/>
        <v>1306</v>
      </c>
      <c r="D48" s="25">
        <f t="shared" si="2"/>
        <v>6858242.1424896326</v>
      </c>
      <c r="E48" s="10"/>
      <c r="F48" s="1">
        <v>3932706</v>
      </c>
      <c r="G48" s="1">
        <f t="shared" si="3"/>
        <v>1573082.4000000001</v>
      </c>
      <c r="H48" s="1">
        <f t="shared" si="1"/>
        <v>8431324.542489633</v>
      </c>
    </row>
    <row r="49" spans="1:8" ht="18" customHeight="1" x14ac:dyDescent="0.25">
      <c r="A49" s="10"/>
      <c r="B49" s="21" t="s">
        <v>11</v>
      </c>
      <c r="C49" s="24">
        <f t="shared" si="0"/>
        <v>362</v>
      </c>
      <c r="D49" s="25">
        <f t="shared" si="2"/>
        <v>1900982.8909504188</v>
      </c>
      <c r="E49" s="10"/>
      <c r="F49" s="1">
        <v>826542</v>
      </c>
      <c r="G49" s="1">
        <f t="shared" si="3"/>
        <v>330616.80000000005</v>
      </c>
      <c r="H49" s="1">
        <f t="shared" si="1"/>
        <v>2231599.6909504188</v>
      </c>
    </row>
    <row r="50" spans="1:8" ht="18" customHeight="1" x14ac:dyDescent="0.25">
      <c r="A50" s="10"/>
      <c r="B50" s="21" t="s">
        <v>12</v>
      </c>
      <c r="C50" s="24">
        <f t="shared" si="0"/>
        <v>346</v>
      </c>
      <c r="D50" s="25">
        <f t="shared" si="2"/>
        <v>1816961.5477039914</v>
      </c>
      <c r="E50" s="10"/>
      <c r="F50" s="1">
        <v>479162</v>
      </c>
      <c r="G50" s="1">
        <f t="shared" si="3"/>
        <v>191664.80000000002</v>
      </c>
      <c r="H50" s="1">
        <f t="shared" si="1"/>
        <v>2008626.3477039915</v>
      </c>
    </row>
    <row r="51" spans="1:8" ht="18" customHeight="1" x14ac:dyDescent="0.25">
      <c r="A51" s="10"/>
      <c r="B51" s="21" t="s">
        <v>13</v>
      </c>
      <c r="C51" s="24">
        <f t="shared" si="0"/>
        <v>301</v>
      </c>
      <c r="D51" s="25">
        <f t="shared" si="2"/>
        <v>1580651.5198234145</v>
      </c>
      <c r="E51" s="10"/>
      <c r="F51" s="1">
        <v>754365</v>
      </c>
      <c r="G51" s="1">
        <f t="shared" si="3"/>
        <v>301746</v>
      </c>
      <c r="H51" s="1">
        <f t="shared" si="1"/>
        <v>1882397.5198234145</v>
      </c>
    </row>
    <row r="52" spans="1:8" ht="18" customHeight="1" x14ac:dyDescent="0.25">
      <c r="A52" s="10"/>
      <c r="B52" s="21" t="s">
        <v>14</v>
      </c>
      <c r="C52" s="24">
        <f>SUM(C44:C51)</f>
        <v>7182</v>
      </c>
      <c r="D52" s="25">
        <f t="shared" ref="D52" si="4">SUM(D44:D51)</f>
        <v>37715080.449740082</v>
      </c>
      <c r="E52" s="10"/>
      <c r="F52" s="1"/>
      <c r="G52" s="1">
        <f>SUM(G44:G51)</f>
        <v>5915866.7999999998</v>
      </c>
      <c r="H52" s="1">
        <f>SUM(H44:H51)</f>
        <v>43630947.249740086</v>
      </c>
    </row>
    <row r="53" spans="1:8" ht="18" customHeight="1" x14ac:dyDescent="0.25">
      <c r="A53" s="10"/>
      <c r="B53" s="10"/>
      <c r="C53" s="11"/>
      <c r="D53" s="10"/>
      <c r="E53" s="10"/>
    </row>
    <row r="54" spans="1:8" ht="18" customHeight="1" x14ac:dyDescent="0.25">
      <c r="A54" s="10" t="s">
        <v>45</v>
      </c>
      <c r="B54" s="10" t="s">
        <v>57</v>
      </c>
      <c r="C54" s="11"/>
      <c r="D54" s="10"/>
      <c r="E54" s="10"/>
    </row>
    <row r="55" spans="1:8" ht="18" customHeight="1" x14ac:dyDescent="0.25">
      <c r="A55" s="10"/>
      <c r="B55" s="10"/>
      <c r="C55" s="11"/>
      <c r="D55" s="10"/>
      <c r="E55" s="10"/>
    </row>
    <row r="56" spans="1:8" ht="18" customHeight="1" x14ac:dyDescent="0.25">
      <c r="A56" s="10"/>
      <c r="B56" s="21"/>
      <c r="C56" s="22" t="s">
        <v>44</v>
      </c>
      <c r="D56" s="26" t="s">
        <v>46</v>
      </c>
      <c r="E56" s="27" t="s">
        <v>47</v>
      </c>
      <c r="F56" s="9"/>
      <c r="G56" s="9"/>
      <c r="H56" s="9"/>
    </row>
    <row r="57" spans="1:8" ht="18" customHeight="1" x14ac:dyDescent="0.25">
      <c r="A57" s="29" t="s">
        <v>58</v>
      </c>
      <c r="B57" s="21" t="s">
        <v>5</v>
      </c>
      <c r="C57" s="28">
        <f t="shared" ref="C57:C64" si="5">D44</f>
        <v>6947514.8196889618</v>
      </c>
      <c r="D57" s="28">
        <v>0.91</v>
      </c>
      <c r="E57" s="25">
        <f>FLOOR(C57*D57,1000)</f>
        <v>6322000</v>
      </c>
    </row>
    <row r="58" spans="1:8" ht="18" customHeight="1" x14ac:dyDescent="0.25">
      <c r="A58" s="29" t="s">
        <v>59</v>
      </c>
      <c r="B58" s="21" t="s">
        <v>7</v>
      </c>
      <c r="C58" s="28">
        <f t="shared" si="5"/>
        <v>9305363.764541829</v>
      </c>
      <c r="D58" s="28">
        <v>0.91</v>
      </c>
      <c r="E58" s="25">
        <f t="shared" ref="E58:E64" si="6">FLOOR(C58*D58,1000)</f>
        <v>8467000</v>
      </c>
    </row>
    <row r="59" spans="1:8" ht="18" customHeight="1" x14ac:dyDescent="0.25">
      <c r="A59" s="29" t="s">
        <v>60</v>
      </c>
      <c r="B59" s="21" t="s">
        <v>8</v>
      </c>
      <c r="C59" s="28">
        <f t="shared" si="5"/>
        <v>3780960.4460892309</v>
      </c>
      <c r="D59" s="28">
        <v>1.0900000000000001</v>
      </c>
      <c r="E59" s="25">
        <f t="shared" si="6"/>
        <v>4121000</v>
      </c>
    </row>
    <row r="60" spans="1:8" ht="18" customHeight="1" x14ac:dyDescent="0.25">
      <c r="A60" s="29" t="s">
        <v>61</v>
      </c>
      <c r="B60" s="21" t="s">
        <v>9</v>
      </c>
      <c r="C60" s="28">
        <f t="shared" si="5"/>
        <v>5524403.3184525985</v>
      </c>
      <c r="D60" s="28">
        <v>0.91</v>
      </c>
      <c r="E60" s="25">
        <f t="shared" si="6"/>
        <v>5027000</v>
      </c>
    </row>
    <row r="61" spans="1:8" ht="18" customHeight="1" x14ac:dyDescent="0.25">
      <c r="A61" s="29" t="s">
        <v>62</v>
      </c>
      <c r="B61" s="21" t="s">
        <v>10</v>
      </c>
      <c r="C61" s="28">
        <f t="shared" si="5"/>
        <v>6858242.1424896326</v>
      </c>
      <c r="D61" s="28">
        <v>0.91</v>
      </c>
      <c r="E61" s="25">
        <f t="shared" si="6"/>
        <v>6241000</v>
      </c>
    </row>
    <row r="62" spans="1:8" ht="18" customHeight="1" x14ac:dyDescent="0.25">
      <c r="A62" s="29" t="s">
        <v>63</v>
      </c>
      <c r="B62" s="21" t="s">
        <v>11</v>
      </c>
      <c r="C62" s="28">
        <f t="shared" si="5"/>
        <v>1900982.8909504188</v>
      </c>
      <c r="D62" s="28">
        <v>1.35</v>
      </c>
      <c r="E62" s="25">
        <f t="shared" si="6"/>
        <v>2566000</v>
      </c>
    </row>
    <row r="63" spans="1:8" ht="18" customHeight="1" x14ac:dyDescent="0.25">
      <c r="A63" s="29" t="s">
        <v>64</v>
      </c>
      <c r="B63" s="21" t="s">
        <v>12</v>
      </c>
      <c r="C63" s="28">
        <f t="shared" si="5"/>
        <v>1816961.5477039914</v>
      </c>
      <c r="D63" s="28">
        <v>1.35</v>
      </c>
      <c r="E63" s="25">
        <f t="shared" si="6"/>
        <v>2452000</v>
      </c>
    </row>
    <row r="64" spans="1:8" ht="18" customHeight="1" x14ac:dyDescent="0.25">
      <c r="A64" s="29" t="s">
        <v>65</v>
      </c>
      <c r="B64" s="21" t="s">
        <v>13</v>
      </c>
      <c r="C64" s="28">
        <f t="shared" si="5"/>
        <v>1580651.5198234145</v>
      </c>
      <c r="D64" s="28">
        <v>1.55</v>
      </c>
      <c r="E64" s="25">
        <f t="shared" si="6"/>
        <v>2450000</v>
      </c>
    </row>
    <row r="65" spans="1:5" ht="18" customHeight="1" x14ac:dyDescent="0.25">
      <c r="A65" s="10"/>
      <c r="B65" s="21"/>
      <c r="C65" s="28"/>
      <c r="D65" s="25"/>
      <c r="E65" s="25">
        <f>SUM(E57:E64)</f>
        <v>37646000</v>
      </c>
    </row>
    <row r="66" spans="1:5" ht="18" customHeight="1" x14ac:dyDescent="0.25"/>
  </sheetData>
  <mergeCells count="1">
    <mergeCell ref="A1:E1"/>
  </mergeCells>
  <pageMargins left="0.7" right="0.7" top="0.78740157499999996" bottom="0.78740157499999996" header="0.3" footer="0.3"/>
  <pageSetup paperSize="9" orientation="portrait" r:id="rId1"/>
  <headerFooter>
    <oddHeader>&amp;LPříloha č. 7&amp;R&amp;P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B30" sqref="B30"/>
    </sheetView>
  </sheetViews>
  <sheetFormatPr defaultRowHeight="15" x14ac:dyDescent="0.25"/>
  <cols>
    <col min="1" max="1" width="23.5703125" customWidth="1"/>
    <col min="2" max="2" width="17.85546875" style="1" customWidth="1"/>
    <col min="3" max="3" width="15.7109375" customWidth="1"/>
    <col min="4" max="4" width="28.28515625" customWidth="1"/>
  </cols>
  <sheetData>
    <row r="1" spans="1:4" ht="18" customHeight="1" x14ac:dyDescent="0.25">
      <c r="A1" t="s">
        <v>19</v>
      </c>
    </row>
    <row r="2" spans="1:4" ht="18" customHeight="1" x14ac:dyDescent="0.25">
      <c r="B2" t="s">
        <v>18</v>
      </c>
    </row>
    <row r="3" spans="1:4" ht="18" customHeight="1" x14ac:dyDescent="0.25">
      <c r="A3" t="s">
        <v>0</v>
      </c>
      <c r="B3" s="1">
        <v>141158000</v>
      </c>
    </row>
    <row r="4" spans="1:4" ht="18" customHeight="1" x14ac:dyDescent="0.25">
      <c r="A4" t="s">
        <v>1</v>
      </c>
      <c r="B4" s="1">
        <v>11467000</v>
      </c>
    </row>
    <row r="5" spans="1:4" ht="18" customHeight="1" x14ac:dyDescent="0.25">
      <c r="A5" t="s">
        <v>2</v>
      </c>
      <c r="B5" s="1">
        <v>13263000</v>
      </c>
    </row>
    <row r="6" spans="1:4" ht="18" customHeight="1" x14ac:dyDescent="0.25">
      <c r="A6" t="s">
        <v>3</v>
      </c>
      <c r="B6" s="1">
        <v>130516000</v>
      </c>
    </row>
    <row r="7" spans="1:4" ht="18" customHeight="1" x14ac:dyDescent="0.25">
      <c r="A7" t="s">
        <v>4</v>
      </c>
      <c r="B7" s="1">
        <v>277044000</v>
      </c>
    </row>
    <row r="8" spans="1:4" ht="18" customHeight="1" x14ac:dyDescent="0.25"/>
    <row r="9" spans="1:4" ht="18" customHeight="1" x14ac:dyDescent="0.25">
      <c r="B9" s="1">
        <f>SUM(B3:B8)</f>
        <v>573448000</v>
      </c>
    </row>
    <row r="10" spans="1:4" ht="18" customHeight="1" x14ac:dyDescent="0.25"/>
    <row r="11" spans="1:4" ht="18" customHeight="1" x14ac:dyDescent="0.25">
      <c r="A11" s="3" t="s">
        <v>16</v>
      </c>
      <c r="B11" s="4"/>
      <c r="C11" s="3" t="s">
        <v>17</v>
      </c>
      <c r="D11" s="5">
        <f>B29</f>
        <v>0.45</v>
      </c>
    </row>
    <row r="12" spans="1:4" ht="18" customHeight="1" x14ac:dyDescent="0.25">
      <c r="A12" s="3" t="s">
        <v>6</v>
      </c>
      <c r="B12" s="4"/>
      <c r="C12" s="3"/>
      <c r="D12" s="3" t="s">
        <v>28</v>
      </c>
    </row>
    <row r="13" spans="1:4" ht="18" customHeight="1" x14ac:dyDescent="0.25">
      <c r="A13" s="3" t="s">
        <v>5</v>
      </c>
      <c r="B13" s="4">
        <v>1349</v>
      </c>
      <c r="C13" s="4">
        <v>3885000</v>
      </c>
      <c r="D13" s="4">
        <f>B13*$B$33</f>
        <v>6026967.3713187557</v>
      </c>
    </row>
    <row r="14" spans="1:4" ht="18" customHeight="1" x14ac:dyDescent="0.25">
      <c r="A14" s="3" t="s">
        <v>7</v>
      </c>
      <c r="B14" s="4">
        <v>1829</v>
      </c>
      <c r="C14" s="4">
        <v>5353000</v>
      </c>
      <c r="D14" s="4">
        <f t="shared" ref="D14:D20" si="0">B14*$B$33</f>
        <v>8171477.6294603441</v>
      </c>
    </row>
    <row r="15" spans="1:4" ht="18" customHeight="1" x14ac:dyDescent="0.25">
      <c r="A15" s="3" t="s">
        <v>8</v>
      </c>
      <c r="B15" s="4">
        <v>706</v>
      </c>
      <c r="C15" s="4">
        <v>2541000</v>
      </c>
      <c r="D15" s="4">
        <f t="shared" si="0"/>
        <v>3154217.1713499194</v>
      </c>
    </row>
    <row r="16" spans="1:4" ht="18" customHeight="1" x14ac:dyDescent="0.25">
      <c r="A16" s="3" t="s">
        <v>9</v>
      </c>
      <c r="B16" s="4">
        <v>1033</v>
      </c>
      <c r="C16" s="4">
        <v>2975000</v>
      </c>
      <c r="D16" s="4">
        <f t="shared" si="0"/>
        <v>4615164.7847088771</v>
      </c>
    </row>
    <row r="17" spans="1:4" ht="18" customHeight="1" x14ac:dyDescent="0.25">
      <c r="A17" s="3" t="s">
        <v>10</v>
      </c>
      <c r="B17" s="4">
        <v>1302</v>
      </c>
      <c r="C17" s="4">
        <v>3749000</v>
      </c>
      <c r="D17" s="4">
        <f t="shared" si="0"/>
        <v>5816984.0752090588</v>
      </c>
    </row>
    <row r="18" spans="1:4" ht="18" customHeight="1" x14ac:dyDescent="0.25">
      <c r="A18" s="3" t="s">
        <v>11</v>
      </c>
      <c r="B18" s="4">
        <v>365</v>
      </c>
      <c r="C18" s="4">
        <v>1577000</v>
      </c>
      <c r="D18" s="4">
        <f t="shared" si="0"/>
        <v>1630721.3421284994</v>
      </c>
    </row>
    <row r="19" spans="1:4" ht="18" customHeight="1" x14ac:dyDescent="0.25">
      <c r="A19" s="3" t="s">
        <v>12</v>
      </c>
      <c r="B19" s="4">
        <v>352</v>
      </c>
      <c r="C19" s="4">
        <v>1524000</v>
      </c>
      <c r="D19" s="4">
        <f t="shared" si="0"/>
        <v>1572640.8559704982</v>
      </c>
    </row>
    <row r="20" spans="1:4" ht="18" customHeight="1" x14ac:dyDescent="0.25">
      <c r="A20" s="3" t="s">
        <v>13</v>
      </c>
      <c r="B20" s="4">
        <v>307</v>
      </c>
      <c r="C20" s="4">
        <v>1481000</v>
      </c>
      <c r="D20" s="4">
        <f t="shared" si="0"/>
        <v>1371593.0192697244</v>
      </c>
    </row>
    <row r="21" spans="1:4" ht="18" customHeight="1" x14ac:dyDescent="0.25">
      <c r="A21" s="3" t="s">
        <v>14</v>
      </c>
      <c r="B21" s="4">
        <f>SUM(B13:B20)</f>
        <v>7243</v>
      </c>
      <c r="C21" s="4">
        <f>SUM(C13:C20)</f>
        <v>23085000</v>
      </c>
      <c r="D21" s="4">
        <f t="shared" ref="D21" si="1">SUM(D13:D20)</f>
        <v>32359766.249415677</v>
      </c>
    </row>
    <row r="22" spans="1:4" ht="18" customHeight="1" x14ac:dyDescent="0.25">
      <c r="A22" t="s">
        <v>15</v>
      </c>
      <c r="B22" s="1">
        <v>57759</v>
      </c>
    </row>
    <row r="23" spans="1:4" ht="18" customHeight="1" x14ac:dyDescent="0.25"/>
    <row r="24" spans="1:4" ht="18" customHeight="1" x14ac:dyDescent="0.25">
      <c r="A24" t="s">
        <v>23</v>
      </c>
    </row>
    <row r="25" spans="1:4" ht="30.75" customHeight="1" x14ac:dyDescent="0.25">
      <c r="A25" s="6" t="s">
        <v>20</v>
      </c>
      <c r="B25" s="1">
        <f>B21/B22</f>
        <v>0.12540037050502953</v>
      </c>
    </row>
    <row r="26" spans="1:4" ht="18" customHeight="1" x14ac:dyDescent="0.25"/>
    <row r="27" spans="1:4" ht="18" customHeight="1" x14ac:dyDescent="0.25">
      <c r="A27" t="s">
        <v>24</v>
      </c>
    </row>
    <row r="28" spans="1:4" ht="35.25" customHeight="1" x14ac:dyDescent="0.25">
      <c r="A28" s="6" t="s">
        <v>21</v>
      </c>
      <c r="B28" s="1">
        <f>B9*B25</f>
        <v>71910591.66536817</v>
      </c>
    </row>
    <row r="29" spans="1:4" ht="24" customHeight="1" x14ac:dyDescent="0.25">
      <c r="A29" t="s">
        <v>25</v>
      </c>
      <c r="B29" s="8">
        <v>0.45</v>
      </c>
    </row>
    <row r="30" spans="1:4" ht="26.25" customHeight="1" x14ac:dyDescent="0.25">
      <c r="A30" s="7" t="s">
        <v>22</v>
      </c>
      <c r="B30" s="1">
        <f>B28*B29</f>
        <v>32359766.249415677</v>
      </c>
    </row>
    <row r="31" spans="1:4" ht="18" customHeight="1" x14ac:dyDescent="0.25"/>
    <row r="32" spans="1:4" ht="18" customHeight="1" x14ac:dyDescent="0.25">
      <c r="A32" t="s">
        <v>27</v>
      </c>
    </row>
    <row r="33" spans="1:2" ht="52.5" customHeight="1" x14ac:dyDescent="0.25">
      <c r="A33" s="7" t="s">
        <v>26</v>
      </c>
      <c r="B33" s="1">
        <f>B30/B21</f>
        <v>4467.7297044616425</v>
      </c>
    </row>
    <row r="34" spans="1:2" ht="18" customHeight="1" x14ac:dyDescent="0.25">
      <c r="A34" s="2"/>
    </row>
    <row r="35" spans="1:2" ht="18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2016</vt:lpstr>
      <vt:lpstr>2015</vt:lpstr>
      <vt:lpstr>List2</vt:lpstr>
      <vt:lpstr>List3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Grigarová Lenka</dc:creator>
  <cp:lastModifiedBy>Grigarová Lenka</cp:lastModifiedBy>
  <cp:lastPrinted>2017-11-10T08:29:59Z</cp:lastPrinted>
  <dcterms:created xsi:type="dcterms:W3CDTF">2015-05-26T12:03:42Z</dcterms:created>
  <dcterms:modified xsi:type="dcterms:W3CDTF">2017-11-10T08:30:06Z</dcterms:modified>
</cp:coreProperties>
</file>