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4240" windowHeight="13740"/>
  </bookViews>
  <sheets>
    <sheet name="náklady" sheetId="1" r:id="rId1"/>
    <sheet name="výnosy" sheetId="3" r:id="rId2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3" l="1"/>
  <c r="I16" i="3"/>
  <c r="I3" i="3"/>
  <c r="I6" i="3"/>
  <c r="I21" i="1"/>
  <c r="G20" i="1"/>
  <c r="G7" i="3"/>
  <c r="G16" i="3"/>
  <c r="G6" i="3"/>
  <c r="H20" i="1"/>
  <c r="D15" i="3"/>
  <c r="E15" i="3"/>
  <c r="F15" i="3"/>
  <c r="H15" i="3"/>
  <c r="I15" i="3"/>
  <c r="C15" i="3"/>
  <c r="H6" i="3"/>
  <c r="F6" i="3"/>
  <c r="E6" i="3"/>
  <c r="D6" i="3"/>
  <c r="C6" i="3"/>
  <c r="F20" i="1"/>
  <c r="E20" i="1"/>
  <c r="I20" i="1"/>
  <c r="D20" i="1"/>
  <c r="C20" i="1"/>
</calcChain>
</file>

<file path=xl/sharedStrings.xml><?xml version="1.0" encoding="utf-8"?>
<sst xmlns="http://schemas.openxmlformats.org/spreadsheetml/2006/main" count="106" uniqueCount="86">
  <si>
    <t>Elektrická energie</t>
  </si>
  <si>
    <t>plyn</t>
  </si>
  <si>
    <t>opravy</t>
  </si>
  <si>
    <t>chemie na úpravu vody</t>
  </si>
  <si>
    <t>mzdové náklady vč odvodů</t>
  </si>
  <si>
    <t xml:space="preserve"> - </t>
  </si>
  <si>
    <t>náklady na reprezentaci</t>
  </si>
  <si>
    <t>odpisy</t>
  </si>
  <si>
    <t>pojištění</t>
  </si>
  <si>
    <t>správní režie</t>
  </si>
  <si>
    <t>PHM</t>
  </si>
  <si>
    <t>ostatní finanční náklady</t>
  </si>
  <si>
    <t>Frýdek - Místek</t>
  </si>
  <si>
    <t xml:space="preserve">Opava - odhad  </t>
  </si>
  <si>
    <t>PROVOZNÍ NÁKLADY BAZÉNŮ</t>
  </si>
  <si>
    <t>*</t>
  </si>
  <si>
    <t xml:space="preserve"> cena vodného stočného je u vstupů teněř totožná</t>
  </si>
  <si>
    <t>**</t>
  </si>
  <si>
    <t xml:space="preserve"> náklady na služby jsou ovliněny soudním sporem a následnými posudky, který vedou z dodavatelem stavby</t>
  </si>
  <si>
    <t>Náklady celkem:</t>
  </si>
  <si>
    <t>Výnosy:</t>
  </si>
  <si>
    <t>značnou nákladovou částku tvoří odpisy stavby bazénu</t>
  </si>
  <si>
    <t>Bohumín ***</t>
  </si>
  <si>
    <t>***</t>
  </si>
  <si>
    <t>většinu el. Energie si vyrábí sami ve 2 kogeneračních jednotkách což se promítá do zvýšené spotřeby plynu</t>
  </si>
  <si>
    <t>Val. Meziříčí **</t>
  </si>
  <si>
    <t>režijní materiál (úklid. prostředky, kancelářské potřeby atd. )</t>
  </si>
  <si>
    <t>další náklady (nákup DHM,služby zprostř., daň z nemovitosti)</t>
  </si>
  <si>
    <t xml:space="preserve">veškeré služby jsou v jedné položce. Výnosy jsou včetně bonusu z výroby zel.elektřiny </t>
  </si>
  <si>
    <t>Hranice ****</t>
  </si>
  <si>
    <t>****</t>
  </si>
  <si>
    <t>v nákladech na opravu je započtena kromě běžné údržby i kompletní výměna zámků šatních skříňek</t>
  </si>
  <si>
    <t>ve výnosech je započten provozní dotace ve výši 2591280</t>
  </si>
  <si>
    <t>Náklady:</t>
  </si>
  <si>
    <t>Výnosy celkem:</t>
  </si>
  <si>
    <t>bazén</t>
  </si>
  <si>
    <t>sauna - wellness</t>
  </si>
  <si>
    <t>ostatní</t>
  </si>
  <si>
    <t>VÝNOSY BAZÉNŮ</t>
  </si>
  <si>
    <t>POČTY NÁVŠTĚVNÍKŮ  BAZÉNŮ</t>
  </si>
  <si>
    <t>Návštěvníků celkem:</t>
  </si>
  <si>
    <t>provozní dotace</t>
  </si>
  <si>
    <t xml:space="preserve">Hranice </t>
  </si>
  <si>
    <t xml:space="preserve">Bohumín </t>
  </si>
  <si>
    <t xml:space="preserve">Val. Meziříčí </t>
  </si>
  <si>
    <t>bazén a sauna</t>
  </si>
  <si>
    <t>započteno v bazénu</t>
  </si>
  <si>
    <t>v rámci společnosti</t>
  </si>
  <si>
    <t xml:space="preserve">denní průměr </t>
  </si>
  <si>
    <t>Opava - odhad  *</t>
  </si>
  <si>
    <t>denní průměrná návštěvnost sauny je odhadována na 30 osob</t>
  </si>
  <si>
    <t xml:space="preserve">tržby za bazén jsou odhadnuty </t>
  </si>
  <si>
    <t xml:space="preserve">tržby za saunu jsou odhadnuty </t>
  </si>
  <si>
    <t>Opava - stávající bazén</t>
  </si>
  <si>
    <t>Chomutov</t>
  </si>
  <si>
    <t>čipy + materiál k pokladnímu systému, ostatní zboží</t>
  </si>
  <si>
    <t>služby - rozbory vody, odpady, bezp. služby, SW  poh., revize, úklid</t>
  </si>
  <si>
    <t>teplo -  7 985 GJ - 379 Kč/GJ</t>
  </si>
  <si>
    <r>
      <t xml:space="preserve">vodné stočné </t>
    </r>
    <r>
      <rPr>
        <b/>
        <sz val="8"/>
        <color theme="1"/>
        <rFont val="Calibri"/>
        <family val="2"/>
        <charset val="238"/>
        <scheme val="minor"/>
      </rPr>
      <t>*</t>
    </r>
  </si>
  <si>
    <t>výnosy plavecká škola</t>
  </si>
  <si>
    <t>Chomutov *****</t>
  </si>
  <si>
    <t>*****</t>
  </si>
  <si>
    <t>v nákladech za služby je i úklidová firma (700 tis/měs.) , vodné 43,46 Kč, GJ 488 Kč</t>
  </si>
  <si>
    <t>1.</t>
  </si>
  <si>
    <t>5.</t>
  </si>
  <si>
    <t>4.</t>
  </si>
  <si>
    <t>14.</t>
  </si>
  <si>
    <t>2.</t>
  </si>
  <si>
    <t>3.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</si>
  <si>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</si>
  <si>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</si>
  <si>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</si>
  <si>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</si>
  <si>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</si>
  <si>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</si>
  <si>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</si>
  <si>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</si>
  <si>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</si>
  <si>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16.</t>
  </si>
  <si>
    <t>17.</t>
  </si>
  <si>
    <t xml:space="preserve"> Ostatní náklady jsou expertním odhadem dle srovnávaných bazénu a zkušeností s provozem současného plaveckého bazénu. </t>
  </si>
  <si>
    <t>Zpracoval Petr Mikeska, vedoucí RHS, Technické smlužby Opava s.ro.</t>
  </si>
  <si>
    <t xml:space="preserve">U odhadu spotřeby energií bylo kalkulováno z údaji z Energetického posudku, který je součástí PD pro stavební povolení. Výpočty byly konzultovány s projektantem. </t>
  </si>
  <si>
    <t>U odhadu výnosů bylo vycházeno ze 320 provozních dnů v roce a cenně 60 Kč / hodinu plavání a 150 Kč za návštěvníka za saunu</t>
  </si>
  <si>
    <t>pronájmy plaveckým oddílům, školám a jiným subjektům = ostatní příjem</t>
  </si>
  <si>
    <t>uvedené údaje jsou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</si>
</sst>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/>
    <xf numFmtId="3" fontId="0" fillId="0" borderId="0" xfId="0" applyNumberForma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0" fontId="1" fillId="2" borderId="12" xfId="0" applyFont="1" applyFill="1" applyBorder="1"/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3" borderId="17" xfId="0" applyFont="1" applyFill="1" applyBorder="1"/>
    <xf numFmtId="3" fontId="1" fillId="3" borderId="15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0" xfId="0" applyNumberFormat="1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3" fontId="0" fillId="0" borderId="0" xfId="0" applyNumberFormat="1" applyFill="1" applyBorder="1"/>
    <xf numFmtId="165" fontId="0" fillId="0" borderId="0" xfId="0" applyNumberFormat="1"/>
    <xf numFmtId="3" fontId="3" fillId="0" borderId="11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3" fontId="3" fillId="0" borderId="0" xfId="0" applyNumberFormat="1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horizontal="left" vertical="center"/>
    </xf>
    <xf numFmtId="0" fontId="4" fillId="3" borderId="17" xfId="0" applyFont="1" applyFill="1" applyBorder="1"/>
    <xf numFmtId="3" fontId="4" fillId="3" borderId="15" xfId="0" applyNumberFormat="1" applyFont="1" applyFill="1" applyBorder="1" applyAlignment="1">
      <alignment horizontal="center" vertical="center"/>
    </xf>
    <xf numFmtId="3" fontId="4" fillId="3" borderId="16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3" fontId="5" fillId="0" borderId="8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0" fontId="5" fillId="2" borderId="5" xfId="0" applyFont="1" applyFill="1" applyBorder="1"/>
    <xf numFmtId="3" fontId="5" fillId="0" borderId="6" xfId="0" applyNumberFormat="1" applyFont="1" applyBorder="1" applyAlignment="1">
      <alignment horizontal="center" vertical="center"/>
    </xf>
    <xf numFmtId="0" fontId="5" fillId="2" borderId="5" xfId="0" applyFont="1" applyFill="1" applyBorder="1" applyAlignment="1">
      <alignment wrapText="1"/>
    </xf>
    <xf numFmtId="0" fontId="6" fillId="2" borderId="12" xfId="0" applyFont="1" applyFill="1" applyBorder="1"/>
    <xf numFmtId="0" fontId="6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0" fillId="0" borderId="0" xfId="0" applyFont="1"/>
    <xf numFmtId="3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8" fillId="2" borderId="7" xfId="0" applyFont="1" applyFill="1" applyBorder="1"/>
    <xf numFmtId="3" fontId="8" fillId="0" borderId="8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2" borderId="5" xfId="0" applyFont="1" applyFill="1" applyBorder="1"/>
    <xf numFmtId="3" fontId="8" fillId="0" borderId="1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6" fillId="3" borderId="17" xfId="0" applyFont="1" applyFill="1" applyBorder="1"/>
    <xf numFmtId="3" fontId="6" fillId="3" borderId="15" xfId="0" applyNumberFormat="1" applyFont="1" applyFill="1" applyBorder="1" applyAlignment="1">
      <alignment horizontal="center" vertical="center"/>
    </xf>
    <xf numFmtId="3" fontId="6" fillId="3" borderId="16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3" fontId="8" fillId="0" borderId="10" xfId="0" applyNumberFormat="1" applyFont="1" applyFill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0" fontId="8" fillId="0" borderId="0" xfId="0" applyFont="1"/>
    <xf numFmtId="3" fontId="8" fillId="0" borderId="0" xfId="0" applyNumberFormat="1" applyFont="1" applyAlignment="1">
      <alignment horizontal="center" vertical="center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14" fontId="6" fillId="0" borderId="0" xfId="0" applyNumberFormat="1" applyFont="1" applyFill="1" applyBorder="1" applyAlignment="1">
      <alignment horizontal="left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="110" zoomScaleNormal="110" workbookViewId="0">
      <selection activeCell="J18" sqref="J18"/>
    </sheetView>
  </sheetViews>
  <sheetFormatPr defaultColWidth="8.85546875" defaultRowHeight="15" x14ac:dyDescent="0.25"/>
  <cols>
    <col min="1" max="1" width="5.85546875" customWidth="1"/>
    <col min="2" max="2" width="27.42578125" customWidth="1"/>
    <col min="3" max="3" width="14.7109375" customWidth="1"/>
    <col min="4" max="4" width="15.140625" customWidth="1"/>
    <col min="5" max="5" width="12.42578125" customWidth="1"/>
    <col min="6" max="6" width="11.42578125" customWidth="1"/>
    <col min="7" max="7" width="13.140625" customWidth="1"/>
    <col min="8" max="8" width="13" customWidth="1"/>
    <col min="9" max="9" width="14.7109375" customWidth="1"/>
    <col min="10" max="10" width="29.7109375" customWidth="1"/>
    <col min="11" max="11" width="10.7109375" bestFit="1" customWidth="1"/>
    <col min="13" max="13" width="12.5703125" customWidth="1"/>
  </cols>
  <sheetData>
    <row r="1" spans="1:11" ht="17.45" customHeight="1" thickBot="1" x14ac:dyDescent="0.3">
      <c r="B1" s="75" t="s">
        <v>14</v>
      </c>
      <c r="C1" s="76"/>
      <c r="D1" s="76"/>
      <c r="E1" s="76"/>
      <c r="F1" s="76"/>
      <c r="G1" s="76"/>
      <c r="H1" s="76"/>
      <c r="I1" s="77"/>
    </row>
    <row r="2" spans="1:11" ht="27" customHeight="1" thickBot="1" x14ac:dyDescent="0.3">
      <c r="B2" s="45"/>
      <c r="C2" s="46" t="s">
        <v>12</v>
      </c>
      <c r="D2" s="46" t="s">
        <v>25</v>
      </c>
      <c r="E2" s="46" t="s">
        <v>22</v>
      </c>
      <c r="F2" s="47" t="s">
        <v>29</v>
      </c>
      <c r="G2" s="47" t="s">
        <v>60</v>
      </c>
      <c r="H2" s="47" t="s">
        <v>53</v>
      </c>
      <c r="I2" s="48" t="s">
        <v>13</v>
      </c>
      <c r="J2" s="8"/>
    </row>
    <row r="3" spans="1:11" ht="15.75" thickTop="1" x14ac:dyDescent="0.25">
      <c r="A3" s="71" t="s">
        <v>63</v>
      </c>
      <c r="B3" s="39" t="s">
        <v>0</v>
      </c>
      <c r="C3" s="40">
        <v>2650000</v>
      </c>
      <c r="D3" s="40">
        <v>3095000</v>
      </c>
      <c r="E3" s="40">
        <v>600000</v>
      </c>
      <c r="F3" s="40">
        <v>1632940</v>
      </c>
      <c r="G3" s="40">
        <v>3796000</v>
      </c>
      <c r="H3" s="40">
        <v>937000</v>
      </c>
      <c r="I3" s="41">
        <v>2900000</v>
      </c>
      <c r="J3" s="9"/>
    </row>
    <row r="4" spans="1:11" x14ac:dyDescent="0.25">
      <c r="A4" s="71" t="s">
        <v>67</v>
      </c>
      <c r="B4" s="42" t="s">
        <v>57</v>
      </c>
      <c r="C4" s="30" t="s">
        <v>5</v>
      </c>
      <c r="D4" s="30">
        <v>3026000</v>
      </c>
      <c r="E4" s="30" t="s">
        <v>5</v>
      </c>
      <c r="F4" s="30" t="s">
        <v>5</v>
      </c>
      <c r="G4" s="30">
        <v>4766000</v>
      </c>
      <c r="H4" s="30">
        <v>2761731</v>
      </c>
      <c r="I4" s="43" t="s">
        <v>5</v>
      </c>
      <c r="J4" s="8"/>
    </row>
    <row r="5" spans="1:11" x14ac:dyDescent="0.25">
      <c r="A5" s="71" t="s">
        <v>68</v>
      </c>
      <c r="B5" s="42" t="s">
        <v>1</v>
      </c>
      <c r="C5" s="30">
        <v>1849000</v>
      </c>
      <c r="D5" s="30" t="s">
        <v>5</v>
      </c>
      <c r="E5" s="30">
        <v>3000000</v>
      </c>
      <c r="F5" s="30">
        <v>1445795</v>
      </c>
      <c r="G5" s="30"/>
      <c r="H5" s="30"/>
      <c r="I5" s="43">
        <v>2300000</v>
      </c>
      <c r="J5" s="8"/>
    </row>
    <row r="6" spans="1:11" x14ac:dyDescent="0.25">
      <c r="A6" s="71" t="s">
        <v>65</v>
      </c>
      <c r="B6" s="42" t="s">
        <v>58</v>
      </c>
      <c r="C6" s="30">
        <v>1920000</v>
      </c>
      <c r="D6" s="30">
        <v>1270749</v>
      </c>
      <c r="E6" s="30">
        <v>1250000</v>
      </c>
      <c r="F6" s="30">
        <v>663140</v>
      </c>
      <c r="G6" s="30">
        <v>1501000</v>
      </c>
      <c r="H6" s="30">
        <v>1222596</v>
      </c>
      <c r="I6" s="43">
        <v>1800000</v>
      </c>
      <c r="J6" s="8"/>
    </row>
    <row r="7" spans="1:11" x14ac:dyDescent="0.25">
      <c r="A7" s="71" t="s">
        <v>64</v>
      </c>
      <c r="B7" s="42" t="s">
        <v>4</v>
      </c>
      <c r="C7" s="30">
        <v>6850000</v>
      </c>
      <c r="D7" s="30">
        <v>7750000</v>
      </c>
      <c r="E7" s="30">
        <v>7900000</v>
      </c>
      <c r="F7" s="30">
        <v>5271126</v>
      </c>
      <c r="G7" s="30">
        <v>10060000</v>
      </c>
      <c r="H7" s="30">
        <v>3238772</v>
      </c>
      <c r="I7" s="43">
        <v>6763176</v>
      </c>
      <c r="J7" s="9"/>
    </row>
    <row r="8" spans="1:11" x14ac:dyDescent="0.25">
      <c r="A8" s="71" t="s">
        <v>69</v>
      </c>
      <c r="B8" s="42" t="s">
        <v>2</v>
      </c>
      <c r="C8" s="30">
        <v>1425000</v>
      </c>
      <c r="D8" s="30">
        <v>548763</v>
      </c>
      <c r="E8" s="30">
        <v>1000000</v>
      </c>
      <c r="F8" s="30">
        <v>922109</v>
      </c>
      <c r="G8" s="30">
        <v>442000</v>
      </c>
      <c r="H8" s="30">
        <v>448597</v>
      </c>
      <c r="I8" s="43">
        <v>700000</v>
      </c>
      <c r="J8" s="8"/>
    </row>
    <row r="9" spans="1:11" ht="29.25" customHeight="1" x14ac:dyDescent="0.25">
      <c r="A9" s="71" t="s">
        <v>70</v>
      </c>
      <c r="B9" s="44" t="s">
        <v>26</v>
      </c>
      <c r="C9" s="30">
        <v>307000</v>
      </c>
      <c r="D9" s="30">
        <v>460200</v>
      </c>
      <c r="E9" s="30"/>
      <c r="F9" s="30">
        <v>600885</v>
      </c>
      <c r="G9" s="30">
        <v>636000</v>
      </c>
      <c r="H9" s="30">
        <v>169139</v>
      </c>
      <c r="I9" s="43">
        <v>370000</v>
      </c>
      <c r="J9" s="8"/>
    </row>
    <row r="10" spans="1:11" ht="23.25" x14ac:dyDescent="0.25">
      <c r="A10" s="71" t="s">
        <v>71</v>
      </c>
      <c r="B10" s="44" t="s">
        <v>56</v>
      </c>
      <c r="C10" s="30">
        <v>185000</v>
      </c>
      <c r="D10" s="30">
        <v>1445657</v>
      </c>
      <c r="E10" s="30">
        <v>2600000</v>
      </c>
      <c r="F10" s="30">
        <v>1495399</v>
      </c>
      <c r="G10" s="30">
        <v>4955000</v>
      </c>
      <c r="H10" s="30">
        <v>163285</v>
      </c>
      <c r="I10" s="43">
        <v>300000</v>
      </c>
      <c r="J10" s="8"/>
    </row>
    <row r="11" spans="1:11" x14ac:dyDescent="0.25">
      <c r="A11" s="71" t="s">
        <v>72</v>
      </c>
      <c r="B11" s="42" t="s">
        <v>3</v>
      </c>
      <c r="C11" s="30">
        <v>258000</v>
      </c>
      <c r="D11" s="30">
        <v>136980</v>
      </c>
      <c r="E11" s="30"/>
      <c r="F11" s="30"/>
      <c r="G11" s="30">
        <v>241000</v>
      </c>
      <c r="H11" s="30">
        <v>120000</v>
      </c>
      <c r="I11" s="43">
        <v>260000</v>
      </c>
      <c r="J11" s="8"/>
    </row>
    <row r="12" spans="1:11" ht="23.25" x14ac:dyDescent="0.25">
      <c r="A12" s="71" t="s">
        <v>73</v>
      </c>
      <c r="B12" s="44" t="s">
        <v>55</v>
      </c>
      <c r="C12" s="30">
        <v>179000</v>
      </c>
      <c r="D12" s="30">
        <v>220831</v>
      </c>
      <c r="E12" s="30"/>
      <c r="F12" s="30"/>
      <c r="G12" s="30">
        <v>1714000</v>
      </c>
      <c r="H12" s="30">
        <v>12250</v>
      </c>
      <c r="I12" s="43">
        <v>180000</v>
      </c>
      <c r="J12" s="8"/>
    </row>
    <row r="13" spans="1:11" x14ac:dyDescent="0.25">
      <c r="A13" s="71" t="s">
        <v>74</v>
      </c>
      <c r="B13" s="42" t="s">
        <v>6</v>
      </c>
      <c r="C13" s="30">
        <v>300000</v>
      </c>
      <c r="D13" s="30">
        <v>105199</v>
      </c>
      <c r="E13" s="30"/>
      <c r="F13" s="30">
        <v>35041</v>
      </c>
      <c r="G13" s="30"/>
      <c r="H13" s="30"/>
      <c r="I13" s="43">
        <v>200000</v>
      </c>
      <c r="J13" s="8"/>
    </row>
    <row r="14" spans="1:11" x14ac:dyDescent="0.25">
      <c r="A14" s="71" t="s">
        <v>75</v>
      </c>
      <c r="B14" s="42" t="s">
        <v>7</v>
      </c>
      <c r="C14" s="30">
        <v>255000</v>
      </c>
      <c r="D14" s="30">
        <v>4029627</v>
      </c>
      <c r="E14" s="30">
        <v>1800000</v>
      </c>
      <c r="F14" s="30">
        <v>4169541</v>
      </c>
      <c r="G14" s="30">
        <v>19000</v>
      </c>
      <c r="H14" s="30">
        <v>50470</v>
      </c>
      <c r="I14" s="43">
        <v>200000</v>
      </c>
      <c r="J14" s="9"/>
      <c r="K14" s="34"/>
    </row>
    <row r="15" spans="1:11" x14ac:dyDescent="0.25">
      <c r="A15" s="71" t="s">
        <v>76</v>
      </c>
      <c r="B15" s="42" t="s">
        <v>8</v>
      </c>
      <c r="C15" s="30">
        <v>58000</v>
      </c>
      <c r="D15" s="30">
        <v>137098</v>
      </c>
      <c r="E15" s="30"/>
      <c r="F15" s="30"/>
      <c r="G15" s="30"/>
      <c r="H15" s="30"/>
      <c r="I15" s="43">
        <v>108000</v>
      </c>
      <c r="J15" s="8"/>
      <c r="K15" s="18"/>
    </row>
    <row r="16" spans="1:11" x14ac:dyDescent="0.25">
      <c r="A16" s="71" t="s">
        <v>66</v>
      </c>
      <c r="B16" s="42" t="s">
        <v>9</v>
      </c>
      <c r="C16" s="30">
        <v>1900000</v>
      </c>
      <c r="D16" s="30">
        <v>1579720</v>
      </c>
      <c r="E16" s="30">
        <v>1800000</v>
      </c>
      <c r="F16" s="30">
        <v>1551004</v>
      </c>
      <c r="G16" s="30">
        <v>3348000</v>
      </c>
      <c r="H16" s="30">
        <v>827602</v>
      </c>
      <c r="I16" s="43">
        <v>800000</v>
      </c>
      <c r="J16" s="8"/>
      <c r="K16" s="34"/>
    </row>
    <row r="17" spans="1:12" x14ac:dyDescent="0.25">
      <c r="A17" s="71" t="s">
        <v>77</v>
      </c>
      <c r="B17" s="42" t="s">
        <v>10</v>
      </c>
      <c r="C17" s="30">
        <v>28000</v>
      </c>
      <c r="D17" s="30">
        <v>20034</v>
      </c>
      <c r="E17" s="30"/>
      <c r="F17" s="30"/>
      <c r="G17" s="30"/>
      <c r="H17" s="30">
        <v>25927</v>
      </c>
      <c r="I17" s="43">
        <v>29000</v>
      </c>
      <c r="J17" s="8"/>
      <c r="K17" s="18"/>
      <c r="L17" s="1"/>
    </row>
    <row r="18" spans="1:12" ht="23.25" x14ac:dyDescent="0.25">
      <c r="A18" s="71" t="s">
        <v>78</v>
      </c>
      <c r="B18" s="44" t="s">
        <v>27</v>
      </c>
      <c r="C18" s="30">
        <v>438000</v>
      </c>
      <c r="D18" s="30">
        <v>229157</v>
      </c>
      <c r="E18" s="30"/>
      <c r="F18" s="30">
        <v>209651</v>
      </c>
      <c r="G18" s="30">
        <v>56000</v>
      </c>
      <c r="H18" s="30">
        <v>84763</v>
      </c>
      <c r="I18" s="43">
        <v>310000</v>
      </c>
      <c r="J18" s="8"/>
    </row>
    <row r="19" spans="1:12" ht="15.75" thickBot="1" x14ac:dyDescent="0.3">
      <c r="A19" s="71" t="s">
        <v>79</v>
      </c>
      <c r="B19" s="44" t="s">
        <v>11</v>
      </c>
      <c r="C19" s="30" t="s">
        <v>5</v>
      </c>
      <c r="D19" s="30">
        <v>222630</v>
      </c>
      <c r="E19" s="30"/>
      <c r="F19" s="30">
        <v>160699</v>
      </c>
      <c r="G19" s="30">
        <v>41000</v>
      </c>
      <c r="H19" s="30"/>
      <c r="I19" s="43"/>
      <c r="J19" s="8"/>
    </row>
    <row r="20" spans="1:12" ht="15.75" thickBot="1" x14ac:dyDescent="0.3">
      <c r="B20" s="36" t="s">
        <v>19</v>
      </c>
      <c r="C20" s="37">
        <f t="shared" ref="C20:I20" si="0">SUM(C3:C19)</f>
        <v>18602000</v>
      </c>
      <c r="D20" s="37">
        <f t="shared" si="0"/>
        <v>24277645</v>
      </c>
      <c r="E20" s="37">
        <f t="shared" si="0"/>
        <v>19950000</v>
      </c>
      <c r="F20" s="37">
        <f t="shared" si="0"/>
        <v>18157330</v>
      </c>
      <c r="G20" s="37">
        <f t="shared" si="0"/>
        <v>31575000</v>
      </c>
      <c r="H20" s="37">
        <f t="shared" si="0"/>
        <v>10062132</v>
      </c>
      <c r="I20" s="38">
        <f t="shared" si="0"/>
        <v>17220176</v>
      </c>
      <c r="J20" s="5"/>
      <c r="K20" s="18"/>
    </row>
    <row r="21" spans="1:12" ht="15.75" thickBot="1" x14ac:dyDescent="0.3">
      <c r="B21" s="33" t="s">
        <v>20</v>
      </c>
      <c r="C21" s="7">
        <v>16139000</v>
      </c>
      <c r="D21" s="7">
        <v>22053924</v>
      </c>
      <c r="E21" s="7">
        <v>18500000</v>
      </c>
      <c r="F21" s="7">
        <v>14083544</v>
      </c>
      <c r="G21" s="7"/>
      <c r="H21" s="35"/>
      <c r="I21" s="28">
        <f>výnosy!I6</f>
        <v>17220000</v>
      </c>
      <c r="J21" s="10"/>
      <c r="K21" s="18"/>
    </row>
    <row r="22" spans="1:12" x14ac:dyDescent="0.25">
      <c r="B22" t="s">
        <v>85</v>
      </c>
      <c r="C22" s="3"/>
      <c r="D22" s="3"/>
      <c r="E22" s="17"/>
      <c r="F22" s="3"/>
      <c r="G22" s="3"/>
      <c r="H22" s="3"/>
      <c r="I22" s="3"/>
      <c r="J22" s="2"/>
    </row>
    <row r="23" spans="1:12" x14ac:dyDescent="0.25">
      <c r="C23" s="3"/>
      <c r="D23" s="3"/>
      <c r="E23" s="17"/>
      <c r="F23" s="3"/>
      <c r="G23" s="3"/>
      <c r="H23" s="3"/>
      <c r="I23" s="3"/>
      <c r="J23" s="2"/>
    </row>
    <row r="24" spans="1:12" x14ac:dyDescent="0.25">
      <c r="A24" s="49"/>
      <c r="B24" s="4" t="s">
        <v>82</v>
      </c>
      <c r="C24" s="6"/>
      <c r="D24" s="6"/>
      <c r="E24" s="6"/>
      <c r="F24" s="6"/>
      <c r="G24" s="6"/>
      <c r="H24" s="6"/>
      <c r="I24" s="6"/>
      <c r="J24" s="2"/>
    </row>
    <row r="25" spans="1:12" x14ac:dyDescent="0.25">
      <c r="A25" s="49"/>
      <c r="B25" s="4" t="s">
        <v>80</v>
      </c>
      <c r="C25" s="6"/>
      <c r="D25" s="6"/>
      <c r="E25" s="6"/>
      <c r="F25" s="6"/>
      <c r="G25" s="6"/>
      <c r="H25" s="6"/>
      <c r="I25" s="6"/>
      <c r="J25" s="2"/>
    </row>
    <row r="26" spans="1:12" x14ac:dyDescent="0.25">
      <c r="A26" s="4" t="s">
        <v>15</v>
      </c>
      <c r="B26" s="4" t="s">
        <v>16</v>
      </c>
      <c r="C26" s="50"/>
      <c r="D26" s="50"/>
      <c r="E26" s="50"/>
      <c r="F26" s="50"/>
      <c r="G26" s="50"/>
      <c r="H26" s="50"/>
      <c r="I26" s="3"/>
      <c r="J26" s="2"/>
    </row>
    <row r="27" spans="1:12" x14ac:dyDescent="0.25">
      <c r="A27" s="4" t="s">
        <v>17</v>
      </c>
      <c r="B27" s="4" t="s">
        <v>18</v>
      </c>
      <c r="C27" s="51"/>
      <c r="D27" s="51"/>
      <c r="E27" s="51"/>
      <c r="F27" s="51"/>
      <c r="G27" s="51"/>
      <c r="H27" s="51"/>
      <c r="I27" s="3"/>
      <c r="J27" s="2"/>
      <c r="K27" s="18"/>
    </row>
    <row r="28" spans="1:12" x14ac:dyDescent="0.25">
      <c r="A28" s="49"/>
      <c r="B28" s="4" t="s">
        <v>21</v>
      </c>
      <c r="C28" s="51"/>
      <c r="D28" s="51"/>
      <c r="E28" s="51"/>
      <c r="F28" s="51"/>
      <c r="G28" s="51"/>
      <c r="H28" s="50"/>
      <c r="I28" s="3"/>
      <c r="J28" s="2"/>
    </row>
    <row r="29" spans="1:12" x14ac:dyDescent="0.25">
      <c r="A29" s="4" t="s">
        <v>23</v>
      </c>
      <c r="B29" s="4" t="s">
        <v>24</v>
      </c>
      <c r="C29" s="51"/>
      <c r="D29" s="51"/>
      <c r="E29" s="51"/>
      <c r="F29" s="51"/>
      <c r="G29" s="51"/>
      <c r="H29" s="51"/>
      <c r="I29" s="3"/>
      <c r="J29" s="3"/>
    </row>
    <row r="30" spans="1:12" x14ac:dyDescent="0.25">
      <c r="A30" s="49"/>
      <c r="B30" s="4" t="s">
        <v>28</v>
      </c>
      <c r="C30" s="51"/>
      <c r="D30" s="51"/>
      <c r="E30" s="51"/>
      <c r="F30" s="51"/>
      <c r="G30" s="51"/>
      <c r="H30" s="51"/>
      <c r="I30" s="3"/>
      <c r="J30" s="2"/>
    </row>
    <row r="31" spans="1:12" x14ac:dyDescent="0.25">
      <c r="A31" s="4" t="s">
        <v>30</v>
      </c>
      <c r="B31" s="4" t="s">
        <v>31</v>
      </c>
      <c r="C31" s="51"/>
      <c r="D31" s="51"/>
      <c r="E31" s="51"/>
      <c r="F31" s="51"/>
      <c r="G31" s="51"/>
      <c r="H31" s="51"/>
      <c r="I31" s="3"/>
      <c r="J31" s="2"/>
    </row>
    <row r="32" spans="1:12" x14ac:dyDescent="0.25">
      <c r="A32" s="49"/>
      <c r="B32" s="4" t="s">
        <v>32</v>
      </c>
      <c r="C32" s="49"/>
      <c r="D32" s="49"/>
      <c r="E32" s="49"/>
      <c r="F32" s="49"/>
      <c r="G32" s="49"/>
      <c r="H32" s="49"/>
    </row>
    <row r="33" spans="1:2" x14ac:dyDescent="0.25">
      <c r="A33" s="4" t="s">
        <v>61</v>
      </c>
      <c r="B33" s="4" t="s">
        <v>62</v>
      </c>
    </row>
    <row r="36" spans="1:2" x14ac:dyDescent="0.25">
      <c r="A36" s="72"/>
      <c r="B36" s="69" t="s">
        <v>81</v>
      </c>
    </row>
    <row r="37" spans="1:2" x14ac:dyDescent="0.25">
      <c r="A37" s="72"/>
      <c r="B37" s="74">
        <v>43062</v>
      </c>
    </row>
    <row r="38" spans="1:2" x14ac:dyDescent="0.25">
      <c r="A38" s="72"/>
      <c r="B38" s="69"/>
    </row>
    <row r="39" spans="1:2" x14ac:dyDescent="0.25">
      <c r="A39" s="72"/>
      <c r="B39" s="69"/>
    </row>
    <row r="40" spans="1:2" x14ac:dyDescent="0.25">
      <c r="A40" s="72"/>
      <c r="B40" s="69"/>
    </row>
    <row r="41" spans="1:2" x14ac:dyDescent="0.25">
      <c r="A41" s="72"/>
      <c r="B41" s="69"/>
    </row>
    <row r="42" spans="1:2" x14ac:dyDescent="0.25">
      <c r="A42" s="72"/>
      <c r="B42" s="73"/>
    </row>
    <row r="43" spans="1:2" x14ac:dyDescent="0.25">
      <c r="A43" s="72"/>
      <c r="B43" s="73"/>
    </row>
    <row r="44" spans="1:2" x14ac:dyDescent="0.25">
      <c r="A44" s="72"/>
      <c r="B44" s="69"/>
    </row>
    <row r="45" spans="1:2" x14ac:dyDescent="0.25">
      <c r="A45" s="72"/>
      <c r="B45" s="73"/>
    </row>
    <row r="46" spans="1:2" x14ac:dyDescent="0.25">
      <c r="A46" s="72"/>
      <c r="B46" s="69"/>
    </row>
    <row r="47" spans="1:2" x14ac:dyDescent="0.25">
      <c r="A47" s="72"/>
      <c r="B47" s="69"/>
    </row>
    <row r="48" spans="1:2" x14ac:dyDescent="0.25">
      <c r="A48" s="72"/>
      <c r="B48" s="69"/>
    </row>
    <row r="49" spans="1:2" x14ac:dyDescent="0.25">
      <c r="A49" s="72"/>
      <c r="B49" s="69"/>
    </row>
    <row r="50" spans="1:2" x14ac:dyDescent="0.25">
      <c r="A50" s="72"/>
      <c r="B50" s="69"/>
    </row>
    <row r="51" spans="1:2" x14ac:dyDescent="0.25">
      <c r="A51" s="72"/>
      <c r="B51" s="73"/>
    </row>
    <row r="52" spans="1:2" x14ac:dyDescent="0.25">
      <c r="A52" s="72"/>
      <c r="B52" s="73"/>
    </row>
  </sheetData>
  <mergeCells count="1">
    <mergeCell ref="B1:I1"/>
  </mergeCells>
  <pageMargins left="0.70866141732283472" right="0.70866141732283472" top="0.39370078740157483" bottom="0.3937007874015748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10" zoomScale="110" zoomScaleNormal="110" workbookViewId="0">
      <selection activeCell="D32" sqref="D32"/>
    </sheetView>
  </sheetViews>
  <sheetFormatPr defaultColWidth="8.85546875" defaultRowHeight="15" x14ac:dyDescent="0.25"/>
  <cols>
    <col min="1" max="1" width="5.140625" customWidth="1"/>
    <col min="2" max="2" width="33.140625" customWidth="1"/>
    <col min="3" max="3" width="28.5703125" customWidth="1"/>
    <col min="4" max="4" width="15.28515625" customWidth="1"/>
    <col min="5" max="5" width="16.42578125" customWidth="1"/>
    <col min="6" max="7" width="13.140625" customWidth="1"/>
    <col min="8" max="8" width="12.140625" customWidth="1"/>
    <col min="9" max="9" width="16.85546875" customWidth="1"/>
    <col min="10" max="10" width="29.7109375" customWidth="1"/>
    <col min="11" max="11" width="10.7109375" bestFit="1" customWidth="1"/>
    <col min="13" max="13" width="12.5703125" customWidth="1"/>
  </cols>
  <sheetData>
    <row r="1" spans="1:11" ht="20.25" customHeight="1" thickBot="1" x14ac:dyDescent="0.3">
      <c r="B1" s="78" t="s">
        <v>38</v>
      </c>
      <c r="C1" s="79"/>
      <c r="D1" s="79"/>
      <c r="E1" s="79"/>
      <c r="F1" s="79"/>
      <c r="G1" s="79"/>
      <c r="H1" s="79"/>
      <c r="I1" s="80"/>
    </row>
    <row r="2" spans="1:11" ht="30.75" customHeight="1" thickBot="1" x14ac:dyDescent="0.3">
      <c r="B2" s="11"/>
      <c r="C2" s="12" t="s">
        <v>12</v>
      </c>
      <c r="D2" s="12" t="s">
        <v>44</v>
      </c>
      <c r="E2" s="12" t="s">
        <v>43</v>
      </c>
      <c r="F2" s="14" t="s">
        <v>42</v>
      </c>
      <c r="G2" s="14" t="s">
        <v>54</v>
      </c>
      <c r="H2" s="47" t="s">
        <v>53</v>
      </c>
      <c r="I2" s="13" t="s">
        <v>49</v>
      </c>
      <c r="J2" s="8"/>
    </row>
    <row r="3" spans="1:11" ht="15.75" thickTop="1" x14ac:dyDescent="0.25">
      <c r="B3" s="53" t="s">
        <v>45</v>
      </c>
      <c r="C3" s="54">
        <v>14046000</v>
      </c>
      <c r="D3" s="54">
        <v>15611639</v>
      </c>
      <c r="E3" s="54">
        <v>15000000</v>
      </c>
      <c r="F3" s="54">
        <v>10521534</v>
      </c>
      <c r="G3" s="54">
        <v>15680000</v>
      </c>
      <c r="H3" s="54">
        <v>5500000</v>
      </c>
      <c r="I3" s="55">
        <f>D24+D22+D21</f>
        <v>15920000</v>
      </c>
      <c r="J3" s="9"/>
    </row>
    <row r="4" spans="1:11" x14ac:dyDescent="0.25">
      <c r="B4" s="56" t="s">
        <v>37</v>
      </c>
      <c r="C4" s="57">
        <v>2093000</v>
      </c>
      <c r="D4" s="57">
        <v>846555</v>
      </c>
      <c r="E4" s="57">
        <v>3500000</v>
      </c>
      <c r="F4" s="57">
        <v>970729</v>
      </c>
      <c r="G4" s="57">
        <v>3653000</v>
      </c>
      <c r="H4" s="57"/>
      <c r="I4" s="58">
        <v>1300000</v>
      </c>
      <c r="J4" s="8"/>
    </row>
    <row r="5" spans="1:11" ht="15.75" thickBot="1" x14ac:dyDescent="0.3">
      <c r="B5" s="59" t="s">
        <v>41</v>
      </c>
      <c r="C5" s="57" t="s">
        <v>47</v>
      </c>
      <c r="D5" s="57">
        <v>5595200</v>
      </c>
      <c r="E5" s="57" t="s">
        <v>47</v>
      </c>
      <c r="F5" s="57">
        <v>2591280</v>
      </c>
      <c r="G5" s="57">
        <v>12242000</v>
      </c>
      <c r="H5" s="57"/>
      <c r="I5" s="58"/>
      <c r="J5" s="8"/>
    </row>
    <row r="6" spans="1:11" ht="15.75" thickBot="1" x14ac:dyDescent="0.3">
      <c r="B6" s="60" t="s">
        <v>34</v>
      </c>
      <c r="C6" s="61">
        <f t="shared" ref="C6:H6" si="0">SUM(C3:C5)</f>
        <v>16139000</v>
      </c>
      <c r="D6" s="61">
        <f t="shared" si="0"/>
        <v>22053394</v>
      </c>
      <c r="E6" s="61">
        <f t="shared" si="0"/>
        <v>18500000</v>
      </c>
      <c r="F6" s="61">
        <f t="shared" si="0"/>
        <v>14083543</v>
      </c>
      <c r="G6" s="61">
        <f t="shared" si="0"/>
        <v>31575000</v>
      </c>
      <c r="H6" s="61">
        <f t="shared" si="0"/>
        <v>5500000</v>
      </c>
      <c r="I6" s="62">
        <f>SUM(I3:I5)</f>
        <v>17220000</v>
      </c>
      <c r="J6" s="5"/>
    </row>
    <row r="7" spans="1:11" ht="15.75" thickBot="1" x14ac:dyDescent="0.3">
      <c r="B7" s="63" t="s">
        <v>33</v>
      </c>
      <c r="C7" s="64">
        <v>18602000</v>
      </c>
      <c r="D7" s="64">
        <v>24277645</v>
      </c>
      <c r="E7" s="64">
        <v>19950000</v>
      </c>
      <c r="F7" s="64">
        <v>18157330</v>
      </c>
      <c r="G7" s="64">
        <f>náklady!G20</f>
        <v>31575000</v>
      </c>
      <c r="H7" s="65">
        <v>10062132</v>
      </c>
      <c r="I7" s="66">
        <f>náklady!I20</f>
        <v>17220176</v>
      </c>
      <c r="J7" s="10"/>
    </row>
    <row r="8" spans="1:11" x14ac:dyDescent="0.25">
      <c r="B8" s="67"/>
      <c r="C8" s="68"/>
      <c r="D8" s="68"/>
      <c r="E8" s="68"/>
      <c r="F8" s="68"/>
      <c r="G8" s="68"/>
      <c r="H8" s="68"/>
      <c r="I8" s="68"/>
      <c r="J8" s="2"/>
    </row>
    <row r="9" spans="1:11" ht="15.75" thickBot="1" x14ac:dyDescent="0.3">
      <c r="A9" s="19"/>
      <c r="B9" s="69"/>
      <c r="C9" s="70"/>
      <c r="D9" s="70"/>
      <c r="E9" s="70"/>
      <c r="F9" s="70"/>
      <c r="G9" s="70"/>
      <c r="H9" s="70"/>
      <c r="I9" s="70"/>
      <c r="J9" s="2"/>
    </row>
    <row r="10" spans="1:11" ht="15.75" thickBot="1" x14ac:dyDescent="0.3">
      <c r="A10" s="19"/>
      <c r="B10" s="82" t="s">
        <v>39</v>
      </c>
      <c r="C10" s="83"/>
      <c r="D10" s="83"/>
      <c r="E10" s="83"/>
      <c r="F10" s="83"/>
      <c r="G10" s="83"/>
      <c r="H10" s="83"/>
      <c r="I10" s="84"/>
      <c r="J10" s="2"/>
    </row>
    <row r="11" spans="1:11" ht="28.9" customHeight="1" thickBot="1" x14ac:dyDescent="0.3">
      <c r="A11" s="20"/>
      <c r="B11" s="45"/>
      <c r="C11" s="46" t="s">
        <v>12</v>
      </c>
      <c r="D11" s="46" t="s">
        <v>44</v>
      </c>
      <c r="E11" s="46" t="s">
        <v>43</v>
      </c>
      <c r="F11" s="47" t="s">
        <v>42</v>
      </c>
      <c r="G11" s="14" t="s">
        <v>54</v>
      </c>
      <c r="H11" s="47" t="s">
        <v>53</v>
      </c>
      <c r="I11" s="48" t="s">
        <v>49</v>
      </c>
      <c r="J11" s="2"/>
    </row>
    <row r="12" spans="1:11" ht="15.75" thickTop="1" x14ac:dyDescent="0.25">
      <c r="A12" s="20"/>
      <c r="B12" s="53" t="s">
        <v>35</v>
      </c>
      <c r="C12" s="54">
        <v>151791</v>
      </c>
      <c r="D12" s="54">
        <v>227394</v>
      </c>
      <c r="E12" s="54">
        <v>236000</v>
      </c>
      <c r="F12" s="54">
        <v>182606</v>
      </c>
      <c r="G12" s="54">
        <v>280000</v>
      </c>
      <c r="H12" s="54"/>
      <c r="I12" s="55">
        <v>208000</v>
      </c>
      <c r="J12" s="2"/>
      <c r="K12" s="27"/>
    </row>
    <row r="13" spans="1:11" x14ac:dyDescent="0.25">
      <c r="A13" s="19"/>
      <c r="B13" s="56" t="s">
        <v>36</v>
      </c>
      <c r="C13" s="57" t="s">
        <v>46</v>
      </c>
      <c r="D13" s="57">
        <v>8197</v>
      </c>
      <c r="E13" s="57" t="s">
        <v>46</v>
      </c>
      <c r="F13" s="57">
        <v>4896</v>
      </c>
      <c r="G13" s="57"/>
      <c r="H13" s="57"/>
      <c r="I13" s="58">
        <v>9600</v>
      </c>
      <c r="J13" s="2"/>
    </row>
    <row r="14" spans="1:11" ht="15.75" thickBot="1" x14ac:dyDescent="0.3">
      <c r="A14" s="19"/>
      <c r="B14" s="59" t="s">
        <v>48</v>
      </c>
      <c r="C14" s="57">
        <v>437</v>
      </c>
      <c r="D14" s="57">
        <v>630</v>
      </c>
      <c r="E14" s="57">
        <v>900</v>
      </c>
      <c r="F14" s="57">
        <v>600</v>
      </c>
      <c r="G14" s="57">
        <v>670</v>
      </c>
      <c r="H14" s="57"/>
      <c r="I14" s="58">
        <v>650</v>
      </c>
      <c r="J14" s="2"/>
    </row>
    <row r="15" spans="1:11" ht="15.75" thickBot="1" x14ac:dyDescent="0.3">
      <c r="A15" s="20"/>
      <c r="B15" s="15" t="s">
        <v>40</v>
      </c>
      <c r="C15" s="16">
        <f>SUM(C12:C13)</f>
        <v>151791</v>
      </c>
      <c r="D15" s="16">
        <f t="shared" ref="D15:I15" si="1">SUM(D12:D13)</f>
        <v>235591</v>
      </c>
      <c r="E15" s="16">
        <f t="shared" si="1"/>
        <v>236000</v>
      </c>
      <c r="F15" s="16">
        <f t="shared" si="1"/>
        <v>187502</v>
      </c>
      <c r="G15" s="16"/>
      <c r="H15" s="16">
        <f t="shared" si="1"/>
        <v>0</v>
      </c>
      <c r="I15" s="16">
        <f t="shared" si="1"/>
        <v>217600</v>
      </c>
      <c r="J15" s="2"/>
    </row>
    <row r="16" spans="1:11" ht="15.75" thickBot="1" x14ac:dyDescent="0.3">
      <c r="A16" s="19"/>
      <c r="B16" s="33" t="s">
        <v>33</v>
      </c>
      <c r="C16" s="7">
        <v>18602000</v>
      </c>
      <c r="D16" s="7">
        <v>24277645</v>
      </c>
      <c r="E16" s="7">
        <v>19950000</v>
      </c>
      <c r="F16" s="7">
        <v>18157330</v>
      </c>
      <c r="G16" s="7">
        <f>G7</f>
        <v>31575000</v>
      </c>
      <c r="H16" s="29">
        <v>24316253</v>
      </c>
      <c r="I16" s="28">
        <f>I7</f>
        <v>17220176</v>
      </c>
    </row>
    <row r="17" spans="1:11" x14ac:dyDescent="0.25">
      <c r="A17" s="19"/>
      <c r="B17" s="19" t="s">
        <v>85</v>
      </c>
      <c r="C17" s="19"/>
      <c r="D17" s="19"/>
      <c r="E17" s="19"/>
      <c r="F17" s="19"/>
      <c r="G17" s="19"/>
      <c r="H17" s="19"/>
      <c r="I17" s="19"/>
    </row>
    <row r="18" spans="1:11" x14ac:dyDescent="0.25">
      <c r="A18" s="19"/>
      <c r="B18" s="19"/>
      <c r="C18" s="19"/>
      <c r="D18" s="19"/>
      <c r="E18" s="19"/>
      <c r="F18" s="19"/>
      <c r="G18" s="19"/>
      <c r="H18" s="19"/>
      <c r="I18" s="19"/>
    </row>
    <row r="19" spans="1:11" x14ac:dyDescent="0.25">
      <c r="A19" s="19" t="s">
        <v>15</v>
      </c>
      <c r="B19" s="20" t="s">
        <v>83</v>
      </c>
      <c r="C19" s="19"/>
      <c r="D19" s="19"/>
      <c r="E19" s="19"/>
      <c r="F19" s="19"/>
      <c r="G19" s="19"/>
      <c r="H19" s="19"/>
      <c r="I19" s="19"/>
    </row>
    <row r="20" spans="1:11" x14ac:dyDescent="0.25">
      <c r="A20" s="19"/>
      <c r="B20" s="20" t="s">
        <v>50</v>
      </c>
      <c r="D20" s="19"/>
      <c r="E20" s="19"/>
      <c r="F20" s="19"/>
      <c r="G20" s="19"/>
      <c r="H20" s="19"/>
      <c r="I20" s="19"/>
    </row>
    <row r="21" spans="1:11" x14ac:dyDescent="0.25">
      <c r="A21" s="19"/>
      <c r="B21" s="81" t="s">
        <v>51</v>
      </c>
      <c r="C21" s="81"/>
      <c r="D21" s="31">
        <v>12480000</v>
      </c>
      <c r="E21" s="19"/>
      <c r="F21" s="19"/>
      <c r="G21" s="19"/>
      <c r="H21" s="19"/>
      <c r="I21" s="19"/>
    </row>
    <row r="22" spans="1:11" x14ac:dyDescent="0.25">
      <c r="A22" s="19"/>
      <c r="B22" s="81" t="s">
        <v>52</v>
      </c>
      <c r="C22" s="81"/>
      <c r="D22" s="31">
        <v>1440000</v>
      </c>
      <c r="E22" s="19"/>
      <c r="F22" s="19"/>
      <c r="G22" s="19"/>
      <c r="H22" s="19"/>
      <c r="I22" s="19"/>
    </row>
    <row r="23" spans="1:11" x14ac:dyDescent="0.25">
      <c r="A23" s="19"/>
      <c r="B23" s="32" t="s">
        <v>84</v>
      </c>
      <c r="C23" s="22"/>
      <c r="D23" s="31">
        <v>1300000</v>
      </c>
      <c r="E23" s="19"/>
      <c r="F23" s="19"/>
      <c r="G23" s="19"/>
      <c r="H23" s="19"/>
      <c r="I23" s="19"/>
    </row>
    <row r="24" spans="1:11" x14ac:dyDescent="0.25">
      <c r="A24" s="19"/>
      <c r="B24" s="52" t="s">
        <v>59</v>
      </c>
      <c r="C24" s="22"/>
      <c r="D24" s="31">
        <v>2000000</v>
      </c>
      <c r="E24" s="26"/>
      <c r="F24" s="19"/>
      <c r="G24" s="19"/>
      <c r="H24" s="19"/>
      <c r="I24" s="19"/>
      <c r="K24" s="27"/>
    </row>
    <row r="25" spans="1:11" x14ac:dyDescent="0.25">
      <c r="A25" s="19"/>
      <c r="B25" s="21"/>
      <c r="C25" s="22"/>
      <c r="D25" s="19"/>
      <c r="E25" s="19"/>
      <c r="F25" s="26"/>
      <c r="G25" s="19"/>
      <c r="H25" s="19"/>
      <c r="I25" s="19"/>
    </row>
    <row r="26" spans="1:11" x14ac:dyDescent="0.25">
      <c r="A26" s="19"/>
      <c r="B26" s="21"/>
      <c r="C26" s="22"/>
      <c r="D26" s="19"/>
      <c r="E26" s="26"/>
      <c r="F26" s="26"/>
      <c r="G26" s="26"/>
      <c r="H26" s="19"/>
      <c r="I26" s="19"/>
      <c r="K26" s="27"/>
    </row>
    <row r="27" spans="1:11" x14ac:dyDescent="0.25">
      <c r="A27" s="19"/>
      <c r="B27" s="69" t="s">
        <v>81</v>
      </c>
      <c r="C27" s="24"/>
      <c r="D27" s="19"/>
      <c r="E27" s="19"/>
      <c r="F27" s="19"/>
      <c r="G27" s="19"/>
      <c r="H27" s="19"/>
      <c r="I27" s="19"/>
    </row>
    <row r="28" spans="1:11" x14ac:dyDescent="0.25">
      <c r="A28" s="19"/>
      <c r="B28" s="74">
        <v>43062</v>
      </c>
      <c r="C28" s="22"/>
      <c r="D28" s="19"/>
      <c r="E28" s="19"/>
      <c r="F28" s="19"/>
      <c r="G28" s="19"/>
      <c r="H28" s="19"/>
      <c r="I28" s="19"/>
    </row>
    <row r="29" spans="1:11" x14ac:dyDescent="0.25">
      <c r="A29" s="19"/>
      <c r="B29" s="21"/>
      <c r="C29" s="22"/>
      <c r="D29" s="19"/>
      <c r="E29" s="19"/>
      <c r="F29" s="19"/>
      <c r="G29" s="19"/>
      <c r="H29" s="19"/>
      <c r="I29" s="19"/>
    </row>
    <row r="30" spans="1:11" x14ac:dyDescent="0.25">
      <c r="A30" s="19"/>
      <c r="B30" s="21"/>
      <c r="C30" s="22"/>
      <c r="D30" s="19"/>
      <c r="E30" s="19"/>
      <c r="F30" s="19"/>
      <c r="G30" s="19"/>
      <c r="H30" s="19"/>
      <c r="I30" s="19"/>
    </row>
    <row r="31" spans="1:11" x14ac:dyDescent="0.25">
      <c r="A31" s="19"/>
      <c r="B31" s="23"/>
      <c r="C31" s="25"/>
      <c r="D31" s="19"/>
      <c r="E31" s="19"/>
      <c r="F31" s="19"/>
      <c r="G31" s="19"/>
      <c r="H31" s="19"/>
      <c r="I31" s="19"/>
    </row>
    <row r="32" spans="1:11" x14ac:dyDescent="0.25">
      <c r="A32" s="19"/>
      <c r="B32" s="19"/>
      <c r="C32" s="19"/>
      <c r="D32" s="19"/>
      <c r="E32" s="19"/>
      <c r="F32" s="19"/>
      <c r="G32" s="19"/>
      <c r="H32" s="19"/>
      <c r="I32" s="19"/>
    </row>
    <row r="33" spans="1:9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x14ac:dyDescent="0.25">
      <c r="A34" s="19"/>
      <c r="B34" s="19"/>
      <c r="C34" s="19"/>
      <c r="D34" s="19"/>
      <c r="E34" s="19"/>
      <c r="F34" s="19"/>
      <c r="G34" s="19"/>
      <c r="H34" s="19"/>
      <c r="I34" s="19"/>
    </row>
  </sheetData>
  <mergeCells count="4">
    <mergeCell ref="B1:I1"/>
    <mergeCell ref="B21:C21"/>
    <mergeCell ref="B10:I10"/>
    <mergeCell ref="B22:C22"/>
  </mergeCells>
  <pageMargins left="0.70866141732283472" right="0.70866141732283472" top="0.98425196850393704" bottom="0.9842519685039370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náklady</vt:lpstr>
      <vt:lpstr>výnosy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Heisigová Martina</cp:lastModifiedBy>
  <cp:lastPrinted>2017-11-21T05:33:16Z</cp:lastPrinted>
  <dcterms:created xsi:type="dcterms:W3CDTF">2017-11-01T09:17:50Z</dcterms:created>
  <dcterms:modified xsi:type="dcterms:W3CDTF">2017-11-23T08:44:18Z</dcterms:modified>
</cp:coreProperties>
</file>