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1640"/>
  </bookViews>
  <sheets>
    <sheet name="výpočet úroku" sheetId="15" r:id="rId1"/>
  </sheets>
  <definedNames>
    <definedName name="_xlnm.Print_Titles" localSheetId="0">'výpočet úroku'!$1:$1</definedName>
  </definedNames>
  <calcPr calcId="145621"/>
</workbook>
</file>

<file path=xl/calcChain.xml><?xml version="1.0" encoding="utf-8"?>
<calcChain xmlns="http://schemas.openxmlformats.org/spreadsheetml/2006/main">
  <c r="E126" i="15" l="1"/>
  <c r="E118" i="15"/>
  <c r="E103" i="15"/>
  <c r="E105" i="15"/>
  <c r="E107" i="15"/>
  <c r="E109" i="15"/>
  <c r="E111" i="15"/>
  <c r="E113" i="15"/>
  <c r="E115" i="15"/>
  <c r="E117" i="15"/>
  <c r="E120" i="15"/>
  <c r="E122" i="15"/>
  <c r="E124" i="15"/>
  <c r="E127" i="15"/>
  <c r="E129" i="15"/>
  <c r="E131" i="15"/>
  <c r="E133" i="15"/>
  <c r="E135" i="15"/>
  <c r="E137" i="15"/>
  <c r="E139" i="15"/>
  <c r="E141" i="15"/>
  <c r="E143" i="15"/>
  <c r="E145" i="15"/>
  <c r="H98" i="15"/>
  <c r="H103" i="15"/>
  <c r="H105" i="15"/>
  <c r="H107" i="15"/>
  <c r="H109" i="15"/>
  <c r="H111" i="15"/>
  <c r="H113" i="15"/>
  <c r="H115" i="15"/>
  <c r="H117" i="15"/>
  <c r="H127" i="15"/>
  <c r="H129" i="15"/>
  <c r="H131" i="15"/>
  <c r="H133" i="15"/>
  <c r="H135" i="15"/>
  <c r="H137" i="15"/>
  <c r="H139" i="15"/>
  <c r="H141" i="15"/>
  <c r="H143" i="15"/>
  <c r="H145" i="15"/>
  <c r="H99" i="15"/>
  <c r="H101" i="15"/>
  <c r="E98" i="15"/>
  <c r="E99" i="15"/>
  <c r="E101" i="15"/>
  <c r="I6" i="15"/>
  <c r="H7" i="15"/>
  <c r="E7" i="15"/>
  <c r="H8" i="15"/>
  <c r="E8" i="15"/>
  <c r="H9" i="15"/>
  <c r="E9" i="15"/>
  <c r="H10" i="15"/>
  <c r="E10" i="15"/>
  <c r="B11" i="15"/>
  <c r="B12" i="15" s="1"/>
  <c r="H11" i="15"/>
  <c r="E11" i="15"/>
  <c r="H12" i="15"/>
  <c r="E12" i="15"/>
  <c r="H13" i="15"/>
  <c r="E13" i="15"/>
  <c r="H15" i="15"/>
  <c r="E15" i="15"/>
  <c r="H16" i="15"/>
  <c r="E16" i="15"/>
  <c r="H17" i="15"/>
  <c r="E17" i="15"/>
  <c r="H18" i="15"/>
  <c r="E18" i="15"/>
  <c r="H19" i="15"/>
  <c r="E19" i="15"/>
  <c r="H20" i="15"/>
  <c r="E20" i="15"/>
  <c r="H21" i="15"/>
  <c r="E21" i="15"/>
  <c r="H22" i="15"/>
  <c r="E22" i="15"/>
  <c r="H23" i="15"/>
  <c r="E23" i="15"/>
  <c r="H24" i="15"/>
  <c r="E24" i="15"/>
  <c r="H25" i="15"/>
  <c r="E25" i="15"/>
  <c r="H26" i="15"/>
  <c r="E26" i="15"/>
  <c r="H27" i="15"/>
  <c r="E27" i="15"/>
  <c r="H28" i="15"/>
  <c r="E28" i="15"/>
  <c r="H29" i="15"/>
  <c r="E29" i="15"/>
  <c r="H31" i="15"/>
  <c r="E31" i="15"/>
  <c r="H32" i="15"/>
  <c r="E32" i="15"/>
  <c r="H33" i="15"/>
  <c r="E33" i="15"/>
  <c r="H34" i="15"/>
  <c r="E34" i="15"/>
  <c r="H35" i="15"/>
  <c r="E35" i="15"/>
  <c r="H36" i="15"/>
  <c r="E36" i="15"/>
  <c r="H37" i="15"/>
  <c r="E37" i="15"/>
  <c r="H38" i="15"/>
  <c r="E38" i="15"/>
  <c r="H39" i="15"/>
  <c r="E39" i="15"/>
  <c r="H40" i="15"/>
  <c r="E40" i="15"/>
  <c r="H41" i="15"/>
  <c r="E41" i="15"/>
  <c r="H42" i="15"/>
  <c r="E42" i="15"/>
  <c r="H43" i="15"/>
  <c r="E43" i="15"/>
  <c r="H44" i="15"/>
  <c r="E44" i="15"/>
  <c r="H45" i="15"/>
  <c r="E45" i="15"/>
  <c r="H46" i="15"/>
  <c r="E46" i="15"/>
  <c r="H47" i="15"/>
  <c r="E47" i="15"/>
  <c r="H49" i="15"/>
  <c r="E49" i="15"/>
  <c r="H50" i="15"/>
  <c r="E50" i="15"/>
  <c r="H51" i="15"/>
  <c r="E51" i="15"/>
  <c r="H52" i="15"/>
  <c r="E52" i="15"/>
  <c r="H53" i="15"/>
  <c r="E53" i="15"/>
  <c r="H54" i="15"/>
  <c r="E54" i="15"/>
  <c r="H55" i="15"/>
  <c r="E55" i="15"/>
  <c r="H57" i="15"/>
  <c r="E57" i="15"/>
  <c r="H58" i="15"/>
  <c r="E58" i="15"/>
  <c r="H60" i="15"/>
  <c r="E60" i="15"/>
  <c r="H61" i="15"/>
  <c r="E61" i="15"/>
  <c r="H63" i="15"/>
  <c r="E63" i="15"/>
  <c r="H64" i="15"/>
  <c r="E64" i="15"/>
  <c r="H66" i="15"/>
  <c r="E66" i="15"/>
  <c r="H68" i="15"/>
  <c r="E68" i="15"/>
  <c r="H70" i="15"/>
  <c r="E70" i="15"/>
  <c r="H72" i="15"/>
  <c r="E72" i="15"/>
  <c r="H74" i="15"/>
  <c r="E74" i="15"/>
  <c r="H76" i="15"/>
  <c r="E76" i="15"/>
  <c r="H78" i="15"/>
  <c r="E78" i="15"/>
  <c r="H80" i="15"/>
  <c r="E80" i="15"/>
  <c r="H82" i="15"/>
  <c r="E82" i="15"/>
  <c r="H84" i="15"/>
  <c r="E84" i="15"/>
  <c r="H86" i="15"/>
  <c r="E86" i="15"/>
  <c r="H88" i="15"/>
  <c r="E88" i="15"/>
  <c r="H90" i="15"/>
  <c r="E90" i="15"/>
  <c r="H92" i="15"/>
  <c r="E92" i="15"/>
  <c r="H94" i="15"/>
  <c r="E94" i="15"/>
  <c r="H96" i="15"/>
  <c r="E96" i="15"/>
  <c r="I8" i="15" l="1"/>
  <c r="I9" i="15"/>
  <c r="I12" i="15"/>
  <c r="B13" i="15"/>
  <c r="B14" i="15" s="1"/>
  <c r="B15" i="15" s="1"/>
  <c r="I11" i="15"/>
  <c r="I10" i="15"/>
  <c r="J10" i="15" s="1"/>
  <c r="I7" i="15"/>
  <c r="I13" i="15" l="1"/>
  <c r="K9" i="15"/>
  <c r="J14" i="15"/>
  <c r="I15" i="15"/>
  <c r="B16" i="15"/>
  <c r="I16" i="15" l="1"/>
  <c r="B17" i="15"/>
  <c r="I17" i="15" l="1"/>
  <c r="B18" i="15"/>
  <c r="B19" i="15" l="1"/>
  <c r="I18" i="15"/>
  <c r="I19" i="15" l="1"/>
  <c r="B20" i="15"/>
  <c r="I20" i="15" l="1"/>
  <c r="B21" i="15"/>
  <c r="B22" i="15" l="1"/>
  <c r="I21" i="15"/>
  <c r="B23" i="15" l="1"/>
  <c r="I22" i="15"/>
  <c r="I23" i="15" l="1"/>
  <c r="B24" i="15"/>
  <c r="I24" i="15" l="1"/>
  <c r="B25" i="15"/>
  <c r="I25" i="15" l="1"/>
  <c r="B26" i="15"/>
  <c r="B27" i="15" l="1"/>
  <c r="I26" i="15"/>
  <c r="B28" i="15" l="1"/>
  <c r="I27" i="15"/>
  <c r="I28" i="15" l="1"/>
  <c r="B29" i="15"/>
  <c r="B30" i="15" l="1"/>
  <c r="B31" i="15" s="1"/>
  <c r="I29" i="15"/>
  <c r="J30" i="15" s="1"/>
  <c r="I31" i="15" l="1"/>
  <c r="B32" i="15"/>
  <c r="I32" i="15" l="1"/>
  <c r="B33" i="15"/>
  <c r="I33" i="15" l="1"/>
  <c r="B34" i="15"/>
  <c r="I34" i="15" l="1"/>
  <c r="B35" i="15"/>
  <c r="I35" i="15" l="1"/>
  <c r="B36" i="15"/>
  <c r="B37" i="15" l="1"/>
  <c r="I36" i="15"/>
  <c r="B38" i="15" l="1"/>
  <c r="I37" i="15"/>
  <c r="I38" i="15" l="1"/>
  <c r="B39" i="15"/>
  <c r="I39" i="15" l="1"/>
  <c r="B40" i="15"/>
  <c r="I40" i="15" l="1"/>
  <c r="B41" i="15"/>
  <c r="I41" i="15" l="1"/>
  <c r="B42" i="15"/>
  <c r="I42" i="15" l="1"/>
  <c r="B43" i="15"/>
  <c r="B44" i="15" l="1"/>
  <c r="I43" i="15"/>
  <c r="B45" i="15" l="1"/>
  <c r="I44" i="15"/>
  <c r="B46" i="15" l="1"/>
  <c r="I45" i="15"/>
  <c r="B47" i="15" l="1"/>
  <c r="I46" i="15"/>
  <c r="I47" i="15" l="1"/>
  <c r="B48" i="15"/>
  <c r="B49" i="15" s="1"/>
  <c r="I49" i="15" l="1"/>
  <c r="B50" i="15"/>
  <c r="K48" i="15"/>
  <c r="J48" i="15"/>
  <c r="K47" i="15" s="1"/>
  <c r="I50" i="15" l="1"/>
  <c r="B51" i="15"/>
  <c r="I51" i="15" l="1"/>
  <c r="B52" i="15"/>
  <c r="I52" i="15" l="1"/>
  <c r="B53" i="15"/>
  <c r="B54" i="15" l="1"/>
  <c r="I53" i="15"/>
  <c r="I54" i="15" l="1"/>
  <c r="B55" i="15"/>
  <c r="I55" i="15" l="1"/>
  <c r="J55" i="15" s="1"/>
  <c r="B56" i="15"/>
  <c r="B57" i="15" s="1"/>
  <c r="B58" i="15" l="1"/>
  <c r="I57" i="15"/>
  <c r="I58" i="15" l="1"/>
  <c r="J58" i="15" s="1"/>
  <c r="B59" i="15"/>
  <c r="B60" i="15" s="1"/>
  <c r="I60" i="15" l="1"/>
  <c r="B61" i="15"/>
  <c r="I61" i="15" l="1"/>
  <c r="B62" i="15"/>
  <c r="B63" i="15" s="1"/>
  <c r="J61" i="15"/>
  <c r="B64" i="15" l="1"/>
  <c r="I63" i="15"/>
  <c r="B65" i="15" l="1"/>
  <c r="B66" i="15" s="1"/>
  <c r="I64" i="15"/>
  <c r="I66" i="15" l="1"/>
  <c r="K67" i="15" s="1"/>
  <c r="B67" i="15"/>
  <c r="B68" i="15" s="1"/>
  <c r="B69" i="15" l="1"/>
  <c r="B70" i="15" s="1"/>
  <c r="I68" i="15"/>
  <c r="J67" i="15"/>
  <c r="J69" i="15" l="1"/>
  <c r="I70" i="15"/>
  <c r="J71" i="15" s="1"/>
  <c r="B71" i="15"/>
  <c r="B72" i="15" s="1"/>
  <c r="B73" i="15" l="1"/>
  <c r="B74" i="15" s="1"/>
  <c r="I72" i="15"/>
  <c r="I74" i="15" l="1"/>
  <c r="J75" i="15" s="1"/>
  <c r="B75" i="15"/>
  <c r="B76" i="15" s="1"/>
  <c r="B77" i="15" l="1"/>
  <c r="B78" i="15" s="1"/>
  <c r="I76" i="15"/>
  <c r="J77" i="15" s="1"/>
  <c r="K77" i="15" l="1"/>
  <c r="I78" i="15"/>
  <c r="B79" i="15"/>
  <c r="B80" i="15" s="1"/>
  <c r="I80" i="15" l="1"/>
  <c r="J81" i="15" s="1"/>
  <c r="B81" i="15"/>
  <c r="B82" i="15" s="1"/>
  <c r="J79" i="15"/>
  <c r="B83" i="15" l="1"/>
  <c r="B84" i="15" s="1"/>
  <c r="I82" i="15"/>
  <c r="J83" i="15" s="1"/>
  <c r="I84" i="15" l="1"/>
  <c r="J85" i="15" s="1"/>
  <c r="B85" i="15"/>
  <c r="B86" i="15" s="1"/>
  <c r="K85" i="15"/>
  <c r="I86" i="15" l="1"/>
  <c r="B87" i="15"/>
  <c r="B88" i="15" s="1"/>
  <c r="I88" i="15" l="1"/>
  <c r="J89" i="15" s="1"/>
  <c r="B89" i="15"/>
  <c r="B90" i="15" s="1"/>
  <c r="J87" i="15"/>
  <c r="B91" i="15" l="1"/>
  <c r="B92" i="15" s="1"/>
  <c r="I90" i="15"/>
  <c r="J91" i="15" s="1"/>
  <c r="B93" i="15" l="1"/>
  <c r="B94" i="15" s="1"/>
  <c r="I92" i="15"/>
  <c r="I94" i="15" l="1"/>
  <c r="B95" i="15"/>
  <c r="B96" i="15" s="1"/>
  <c r="J93" i="15"/>
  <c r="K93" i="15"/>
  <c r="J95" i="15" l="1"/>
  <c r="B97" i="15"/>
  <c r="B98" i="15" s="1"/>
  <c r="I96" i="15"/>
  <c r="J97" i="15" s="1"/>
  <c r="I98" i="15" l="1"/>
  <c r="B99" i="15"/>
  <c r="I99" i="15" l="1"/>
  <c r="J99" i="15" s="1"/>
  <c r="B100" i="15"/>
  <c r="B101" i="15" s="1"/>
  <c r="I101" i="15" l="1"/>
  <c r="J101" i="15" s="1"/>
  <c r="B102" i="15"/>
  <c r="B103" i="15" s="1"/>
  <c r="K102" i="15" l="1"/>
  <c r="I103" i="15"/>
  <c r="B104" i="15"/>
  <c r="B105" i="15" l="1"/>
  <c r="I104" i="15"/>
  <c r="J104" i="15" l="1"/>
  <c r="I105" i="15"/>
  <c r="B106" i="15"/>
  <c r="I106" i="15" l="1"/>
  <c r="J106" i="15" s="1"/>
  <c r="B107" i="15"/>
  <c r="I107" i="15" l="1"/>
  <c r="B108" i="15"/>
  <c r="I108" i="15" l="1"/>
  <c r="J108" i="15" s="1"/>
  <c r="B109" i="15"/>
  <c r="B110" i="15" l="1"/>
  <c r="I109" i="15"/>
  <c r="B111" i="15" l="1"/>
  <c r="I110" i="15"/>
  <c r="K110" i="15" s="1"/>
  <c r="B112" i="15" l="1"/>
  <c r="I111" i="15"/>
  <c r="J110" i="15"/>
  <c r="B113" i="15" l="1"/>
  <c r="I112" i="15"/>
  <c r="J112" i="15" s="1"/>
  <c r="B114" i="15" l="1"/>
  <c r="I113" i="15"/>
  <c r="B115" i="15" l="1"/>
  <c r="I114" i="15"/>
  <c r="J114" i="15" s="1"/>
  <c r="B116" i="15" l="1"/>
  <c r="I115" i="15"/>
  <c r="B117" i="15" l="1"/>
  <c r="I116" i="15"/>
  <c r="J116" i="15" s="1"/>
  <c r="I117" i="15" l="1"/>
  <c r="B118" i="15"/>
  <c r="B119" i="15" l="1"/>
  <c r="I118" i="15"/>
  <c r="B120" i="15" l="1"/>
  <c r="I119" i="15"/>
  <c r="K119" i="15" s="1"/>
  <c r="J119" i="15" l="1"/>
  <c r="B121" i="15"/>
  <c r="I120" i="15"/>
  <c r="I121" i="15" l="1"/>
  <c r="J121" i="15" s="1"/>
  <c r="B122" i="15"/>
  <c r="I122" i="15" l="1"/>
  <c r="B123" i="15"/>
  <c r="B124" i="15" l="1"/>
  <c r="I123" i="15"/>
  <c r="J123" i="15" s="1"/>
  <c r="I124" i="15" l="1"/>
  <c r="B125" i="15"/>
  <c r="I125" i="15" l="1"/>
  <c r="J125" i="15" s="1"/>
  <c r="B126" i="15"/>
  <c r="I126" i="15" s="1"/>
  <c r="B127" i="15"/>
  <c r="I127" i="15" l="1"/>
  <c r="J128" i="15" s="1"/>
  <c r="B128" i="15"/>
  <c r="B129" i="15" l="1"/>
  <c r="I128" i="15"/>
  <c r="K128" i="15" s="1"/>
  <c r="I129" i="15" l="1"/>
  <c r="B130" i="15"/>
  <c r="I130" i="15" l="1"/>
  <c r="J130" i="15" s="1"/>
  <c r="B131" i="15"/>
  <c r="I131" i="15" l="1"/>
  <c r="B132" i="15"/>
  <c r="B133" i="15" l="1"/>
  <c r="I132" i="15"/>
  <c r="J132" i="15" s="1"/>
  <c r="I133" i="15" l="1"/>
  <c r="B134" i="15"/>
  <c r="I134" i="15" l="1"/>
  <c r="J134" i="15" s="1"/>
  <c r="B135" i="15"/>
  <c r="I135" i="15" l="1"/>
  <c r="B136" i="15"/>
  <c r="B137" i="15" l="1"/>
  <c r="I136" i="15"/>
  <c r="K136" i="15" s="1"/>
  <c r="B138" i="15" l="1"/>
  <c r="I137" i="15"/>
  <c r="J136" i="15"/>
  <c r="B139" i="15" l="1"/>
  <c r="I138" i="15"/>
  <c r="J138" i="15" s="1"/>
  <c r="B140" i="15" l="1"/>
  <c r="I139" i="15"/>
  <c r="I140" i="15" l="1"/>
  <c r="J140" i="15" s="1"/>
  <c r="B141" i="15"/>
  <c r="I141" i="15" l="1"/>
  <c r="B142" i="15"/>
  <c r="B143" i="15" l="1"/>
  <c r="I142" i="15"/>
  <c r="J142" i="15"/>
  <c r="B144" i="15" l="1"/>
  <c r="I143" i="15"/>
  <c r="I144" i="15" l="1"/>
  <c r="K144" i="15" s="1"/>
  <c r="B145" i="15"/>
  <c r="J144" i="15" l="1"/>
  <c r="I145" i="15"/>
  <c r="B146" i="15"/>
  <c r="I146" i="15" s="1"/>
  <c r="J146" i="15" l="1"/>
  <c r="K146" i="15" s="1"/>
</calcChain>
</file>

<file path=xl/sharedStrings.xml><?xml version="1.0" encoding="utf-8"?>
<sst xmlns="http://schemas.openxmlformats.org/spreadsheetml/2006/main" count="13" uniqueCount="13">
  <si>
    <t>úrok</t>
  </si>
  <si>
    <t>splátka</t>
  </si>
  <si>
    <t>JISTINA</t>
  </si>
  <si>
    <t>od</t>
  </si>
  <si>
    <t>do</t>
  </si>
  <si>
    <t>počet dnů</t>
  </si>
  <si>
    <t>sazba</t>
  </si>
  <si>
    <t>3MP</t>
  </si>
  <si>
    <t>dne</t>
  </si>
  <si>
    <t>celkem za rok úrok</t>
  </si>
  <si>
    <t>30.6.201</t>
  </si>
  <si>
    <t>31.3.20120</t>
  </si>
  <si>
    <t xml:space="preserve">Výpočet splátek a úroku z úvěru ČS 400mil.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</si>
</sst>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_ ;\-#,##0\ "/>
    <numFmt numFmtId="165" formatCode="#,##0.00_ ;\-#,##0.00\ "/>
  </numFmts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7"/>
      <name val="Arial"/>
      <family val="2"/>
      <charset val="238"/>
    </font>
    <font>
      <sz val="8"/>
      <color indexed="17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color indexed="21"/>
      <name val="Arial"/>
      <family val="2"/>
      <charset val="238"/>
    </font>
    <font>
      <sz val="1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14" fontId="1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10" fontId="6" fillId="0" borderId="0" xfId="0" applyNumberFormat="1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0" fontId="4" fillId="0" borderId="0" xfId="0" applyFont="1" applyFill="1"/>
    <xf numFmtId="3" fontId="8" fillId="0" borderId="0" xfId="0" applyNumberFormat="1" applyFont="1"/>
    <xf numFmtId="14" fontId="5" fillId="0" borderId="0" xfId="0" applyNumberFormat="1" applyFont="1" applyFill="1" applyAlignment="1">
      <alignment horizontal="center"/>
    </xf>
    <xf numFmtId="1" fontId="1" fillId="0" borderId="0" xfId="0" applyNumberFormat="1" applyFont="1"/>
    <xf numFmtId="14" fontId="1" fillId="0" borderId="0" xfId="0" applyNumberFormat="1" applyFont="1"/>
    <xf numFmtId="0" fontId="7" fillId="0" borderId="0" xfId="0" applyFont="1" applyAlignment="1"/>
    <xf numFmtId="3" fontId="10" fillId="0" borderId="0" xfId="0" applyNumberFormat="1" applyFont="1"/>
    <xf numFmtId="3" fontId="1" fillId="0" borderId="1" xfId="0" applyNumberFormat="1" applyFont="1" applyBorder="1"/>
    <xf numFmtId="1" fontId="1" fillId="0" borderId="1" xfId="0" applyNumberFormat="1" applyFont="1" applyBorder="1"/>
    <xf numFmtId="10" fontId="1" fillId="0" borderId="1" xfId="0" applyNumberFormat="1" applyFont="1" applyBorder="1"/>
    <xf numFmtId="14" fontId="1" fillId="0" borderId="1" xfId="0" applyNumberFormat="1" applyFont="1" applyBorder="1"/>
    <xf numFmtId="14" fontId="1" fillId="0" borderId="0" xfId="0" applyNumberFormat="1" applyFont="1" applyAlignment="1">
      <alignment horizontal="right"/>
    </xf>
    <xf numFmtId="3" fontId="12" fillId="0" borderId="0" xfId="0" applyNumberFormat="1" applyFont="1"/>
    <xf numFmtId="4" fontId="8" fillId="0" borderId="0" xfId="0" applyNumberFormat="1" applyFont="1"/>
    <xf numFmtId="4" fontId="11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4" fontId="8" fillId="0" borderId="2" xfId="0" applyNumberFormat="1" applyFont="1" applyBorder="1"/>
    <xf numFmtId="4" fontId="1" fillId="0" borderId="2" xfId="0" applyNumberFormat="1" applyFont="1" applyBorder="1"/>
    <xf numFmtId="1" fontId="1" fillId="0" borderId="2" xfId="0" applyNumberFormat="1" applyFont="1" applyBorder="1"/>
    <xf numFmtId="10" fontId="1" fillId="0" borderId="2" xfId="0" applyNumberFormat="1" applyFont="1" applyBorder="1"/>
    <xf numFmtId="14" fontId="1" fillId="0" borderId="2" xfId="0" applyNumberFormat="1" applyFont="1" applyBorder="1"/>
    <xf numFmtId="165" fontId="1" fillId="0" borderId="2" xfId="0" applyNumberFormat="1" applyFont="1" applyBorder="1"/>
    <xf numFmtId="4" fontId="8" fillId="0" borderId="0" xfId="0" applyNumberFormat="1" applyFont="1" applyBorder="1"/>
    <xf numFmtId="4" fontId="1" fillId="0" borderId="0" xfId="0" applyNumberFormat="1" applyFont="1" applyBorder="1"/>
    <xf numFmtId="10" fontId="1" fillId="0" borderId="0" xfId="0" applyNumberFormat="1" applyFont="1" applyBorder="1"/>
    <xf numFmtId="14" fontId="1" fillId="0" borderId="0" xfId="0" applyNumberFormat="1" applyFont="1" applyBorder="1"/>
    <xf numFmtId="0" fontId="1" fillId="0" borderId="2" xfId="0" applyFont="1" applyBorder="1"/>
    <xf numFmtId="14" fontId="1" fillId="0" borderId="2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0" fontId="14" fillId="0" borderId="0" xfId="0" applyNumberFormat="1" applyFont="1"/>
    <xf numFmtId="10" fontId="14" fillId="0" borderId="2" xfId="0" applyNumberFormat="1" applyFont="1" applyBorder="1"/>
    <xf numFmtId="0" fontId="15" fillId="0" borderId="0" xfId="0" applyFont="1"/>
    <xf numFmtId="4" fontId="1" fillId="0" borderId="3" xfId="0" applyNumberFormat="1" applyFont="1" applyBorder="1"/>
    <xf numFmtId="4" fontId="11" fillId="0" borderId="0" xfId="0" applyNumberFormat="1" applyFont="1" applyFill="1"/>
    <xf numFmtId="4" fontId="16" fillId="0" borderId="0" xfId="0" applyNumberFormat="1" applyFont="1"/>
    <xf numFmtId="0" fontId="0" fillId="0" borderId="0" xfId="0" applyFill="1"/>
    <xf numFmtId="4" fontId="8" fillId="2" borderId="0" xfId="0" applyNumberFormat="1" applyFont="1" applyFill="1"/>
    <xf numFmtId="4" fontId="8" fillId="0" borderId="0" xfId="0" applyNumberFormat="1" applyFont="1" applyFill="1"/>
    <xf numFmtId="14" fontId="6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0" fontId="17" fillId="0" borderId="0" xfId="0" applyFont="1" applyFill="1" applyAlignment="1">
      <alignment horizontal="right"/>
    </xf>
    <xf numFmtId="10" fontId="6" fillId="0" borderId="0" xfId="0" applyNumberFormat="1" applyFont="1"/>
    <xf numFmtId="3" fontId="10" fillId="0" borderId="0" xfId="0" applyNumberFormat="1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/>
    <xf numFmtId="14" fontId="1" fillId="0" borderId="1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13" fillId="0" borderId="0" xfId="0" applyNumberFormat="1" applyFont="1" applyFill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9" fillId="0" borderId="0" xfId="0" applyNumberFormat="1" applyFont="1" applyFill="1"/>
    <xf numFmtId="44" fontId="2" fillId="0" borderId="0" xfId="0" applyNumberFormat="1" applyFont="1" applyFill="1" applyAlignment="1">
      <alignment horizontal="right" wrapText="1"/>
    </xf>
    <xf numFmtId="164" fontId="1" fillId="0" borderId="0" xfId="0" applyNumberFormat="1" applyFont="1" applyFill="1"/>
    <xf numFmtId="164" fontId="5" fillId="0" borderId="0" xfId="0" applyNumberFormat="1" applyFont="1" applyFill="1"/>
    <xf numFmtId="165" fontId="5" fillId="0" borderId="0" xfId="0" applyNumberFormat="1" applyFont="1" applyFill="1"/>
    <xf numFmtId="4" fontId="5" fillId="0" borderId="1" xfId="0" applyNumberFormat="1" applyFont="1" applyFill="1" applyBorder="1"/>
    <xf numFmtId="4" fontId="1" fillId="0" borderId="0" xfId="0" applyNumberFormat="1" applyFont="1" applyFill="1"/>
    <xf numFmtId="4" fontId="5" fillId="0" borderId="2" xfId="0" applyNumberFormat="1" applyFont="1" applyFill="1" applyBorder="1"/>
    <xf numFmtId="4" fontId="5" fillId="0" borderId="0" xfId="0" applyNumberFormat="1" applyFont="1" applyFill="1" applyBorder="1"/>
    <xf numFmtId="4" fontId="0" fillId="0" borderId="0" xfId="0" applyNumberFormat="1" applyFill="1"/>
    <xf numFmtId="10" fontId="2" fillId="3" borderId="0" xfId="0" applyNumberFormat="1" applyFont="1" applyFill="1"/>
    <xf numFmtId="14" fontId="2" fillId="3" borderId="0" xfId="0" applyNumberFormat="1" applyFont="1" applyFill="1"/>
    <xf numFmtId="3" fontId="12" fillId="0" borderId="0" xfId="0" applyNumberFormat="1" applyFont="1" applyFill="1"/>
    <xf numFmtId="165" fontId="1" fillId="0" borderId="1" xfId="0" applyNumberFormat="1" applyFont="1" applyFill="1" applyBorder="1"/>
    <xf numFmtId="165" fontId="1" fillId="0" borderId="2" xfId="0" applyNumberFormat="1" applyFont="1" applyFill="1" applyBorder="1"/>
    <xf numFmtId="165" fontId="1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topLeftCell="A94" workbookViewId="0">
      <selection activeCell="P112" sqref="P112"/>
    </sheetView>
  </sheetViews>
  <sheetFormatPr defaultRowHeight="12.75" x14ac:dyDescent="0.2"/>
  <cols>
    <col min="1" max="1" width="12.140625" customWidth="1"/>
    <col min="2" max="2" width="13" customWidth="1"/>
    <col min="3" max="3" width="9.140625" style="51"/>
    <col min="4" max="4" width="10.140625" style="51" customWidth="1"/>
    <col min="5" max="5" width="4.28515625" customWidth="1"/>
    <col min="6" max="6" width="5.42578125" customWidth="1"/>
    <col min="7" max="7" width="8.5703125" customWidth="1"/>
    <col min="8" max="8" width="6" customWidth="1"/>
    <col min="9" max="9" width="10.7109375" customWidth="1"/>
    <col min="10" max="10" width="10.7109375" style="51" customWidth="1"/>
    <col min="11" max="11" width="11.7109375" style="51" customWidth="1"/>
  </cols>
  <sheetData>
    <row r="1" spans="1:11" ht="30.75" customHeight="1" x14ac:dyDescent="0.4">
      <c r="A1" s="84" t="s">
        <v>12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" x14ac:dyDescent="0.2">
      <c r="A2" s="19"/>
      <c r="B2" s="19"/>
      <c r="C2" s="58"/>
      <c r="D2" s="58"/>
      <c r="E2" s="18"/>
      <c r="F2" s="18"/>
      <c r="G2" s="18"/>
      <c r="H2" s="18"/>
      <c r="I2" s="25"/>
      <c r="J2" s="80"/>
      <c r="K2" s="68"/>
    </row>
    <row r="3" spans="1:11" ht="33.75" x14ac:dyDescent="0.2">
      <c r="A3" s="1" t="s">
        <v>1</v>
      </c>
      <c r="B3" s="1" t="s">
        <v>2</v>
      </c>
      <c r="C3" s="59" t="s">
        <v>3</v>
      </c>
      <c r="D3" s="59" t="s">
        <v>4</v>
      </c>
      <c r="E3" s="2" t="s">
        <v>5</v>
      </c>
      <c r="F3" s="2" t="s">
        <v>7</v>
      </c>
      <c r="G3" s="2" t="s">
        <v>8</v>
      </c>
      <c r="H3" s="1" t="s">
        <v>6</v>
      </c>
      <c r="I3" s="1" t="s">
        <v>0</v>
      </c>
      <c r="J3" s="59"/>
      <c r="K3" s="69" t="s">
        <v>9</v>
      </c>
    </row>
    <row r="4" spans="1:11" x14ac:dyDescent="0.2">
      <c r="A4" s="3"/>
      <c r="B4" s="3"/>
      <c r="C4" s="60"/>
      <c r="D4" s="60"/>
      <c r="E4" s="3"/>
      <c r="F4" s="3"/>
      <c r="G4" s="3"/>
      <c r="H4" s="5">
        <v>1.9E-2</v>
      </c>
      <c r="I4" s="3"/>
      <c r="J4" s="60"/>
      <c r="K4" s="60"/>
    </row>
    <row r="5" spans="1:11" x14ac:dyDescent="0.2">
      <c r="A5" s="3"/>
      <c r="B5" s="3"/>
      <c r="C5" s="60"/>
      <c r="D5" s="60"/>
      <c r="E5" s="3"/>
      <c r="F5" s="3"/>
      <c r="G5" s="3"/>
      <c r="H5" s="5">
        <v>6.4999999999999997E-3</v>
      </c>
      <c r="I5" s="3"/>
      <c r="J5" s="60"/>
      <c r="K5" s="60"/>
    </row>
    <row r="6" spans="1:11" x14ac:dyDescent="0.2">
      <c r="A6" s="4"/>
      <c r="B6" s="4">
        <v>270000000</v>
      </c>
      <c r="C6" s="7">
        <v>39932</v>
      </c>
      <c r="D6" s="7">
        <v>39932</v>
      </c>
      <c r="E6" s="3"/>
      <c r="F6" s="3"/>
      <c r="G6" s="3"/>
      <c r="H6" s="5"/>
      <c r="I6" s="6">
        <f t="shared" ref="I6:I13" si="0">(B6*H6)/360*E6</f>
        <v>0</v>
      </c>
      <c r="J6" s="70"/>
      <c r="K6" s="70"/>
    </row>
    <row r="7" spans="1:11" x14ac:dyDescent="0.2">
      <c r="A7" s="4"/>
      <c r="B7" s="4">
        <v>270000000</v>
      </c>
      <c r="C7" s="7">
        <v>39932</v>
      </c>
      <c r="D7" s="15">
        <v>39994</v>
      </c>
      <c r="E7" s="16">
        <f>D7-C7</f>
        <v>62</v>
      </c>
      <c r="F7" s="5">
        <v>2.52E-2</v>
      </c>
      <c r="G7" s="17">
        <v>40295</v>
      </c>
      <c r="H7" s="5">
        <f>F7+$H$4</f>
        <v>4.4200000000000003E-2</v>
      </c>
      <c r="I7" s="6">
        <f t="shared" si="0"/>
        <v>2055300</v>
      </c>
      <c r="J7" s="70"/>
      <c r="K7" s="71"/>
    </row>
    <row r="8" spans="1:11" x14ac:dyDescent="0.2">
      <c r="A8" s="14"/>
      <c r="B8" s="28">
        <v>270000000</v>
      </c>
      <c r="C8" s="7">
        <v>39994</v>
      </c>
      <c r="D8" s="15">
        <v>40086</v>
      </c>
      <c r="E8" s="16">
        <f>D8-C8</f>
        <v>92</v>
      </c>
      <c r="F8" s="5">
        <v>2.1100000000000001E-2</v>
      </c>
      <c r="G8" s="17">
        <v>39990</v>
      </c>
      <c r="H8" s="5">
        <f>F8+$H$4</f>
        <v>4.0099999999999997E-2</v>
      </c>
      <c r="I8" s="30">
        <f t="shared" si="0"/>
        <v>2766900</v>
      </c>
      <c r="J8" s="55"/>
      <c r="K8" s="72"/>
    </row>
    <row r="9" spans="1:11" ht="13.5" thickBot="1" x14ac:dyDescent="0.25">
      <c r="A9" s="20">
        <v>0</v>
      </c>
      <c r="B9" s="29">
        <v>270000000</v>
      </c>
      <c r="C9" s="61">
        <v>40086</v>
      </c>
      <c r="D9" s="63">
        <v>40178</v>
      </c>
      <c r="E9" s="21">
        <f t="shared" ref="E9:E66" si="1">D9-C9</f>
        <v>92</v>
      </c>
      <c r="F9" s="22">
        <v>1.9300000000000001E-2</v>
      </c>
      <c r="G9" s="23">
        <v>40081</v>
      </c>
      <c r="H9" s="22">
        <f>F9+$H$4</f>
        <v>3.8300000000000001E-2</v>
      </c>
      <c r="I9" s="31">
        <f t="shared" si="0"/>
        <v>2642700</v>
      </c>
      <c r="J9" s="81"/>
      <c r="K9" s="73">
        <f>SUM(I6:I9)</f>
        <v>7464900</v>
      </c>
    </row>
    <row r="10" spans="1:11" ht="13.5" thickTop="1" x14ac:dyDescent="0.2">
      <c r="A10" s="4"/>
      <c r="B10" s="28">
        <v>270000000</v>
      </c>
      <c r="C10" s="7">
        <v>40178</v>
      </c>
      <c r="D10" s="15">
        <v>40268</v>
      </c>
      <c r="E10" s="16">
        <f t="shared" si="1"/>
        <v>90</v>
      </c>
      <c r="F10" s="5">
        <v>1.54E-2</v>
      </c>
      <c r="G10" s="17">
        <v>40176</v>
      </c>
      <c r="H10" s="5">
        <f t="shared" ref="H10:H66" si="2">F10+$H$4</f>
        <v>3.44E-2</v>
      </c>
      <c r="I10" s="30">
        <f t="shared" si="0"/>
        <v>2322000</v>
      </c>
      <c r="J10" s="55">
        <f>I10</f>
        <v>2322000</v>
      </c>
      <c r="K10" s="44"/>
    </row>
    <row r="11" spans="1:11" x14ac:dyDescent="0.2">
      <c r="A11" s="26">
        <v>-6000000</v>
      </c>
      <c r="B11" s="28">
        <f t="shared" ref="B11:B26" si="3">B10+A11</f>
        <v>264000000</v>
      </c>
      <c r="C11" s="7">
        <v>40268</v>
      </c>
      <c r="D11" s="8">
        <v>40339</v>
      </c>
      <c r="E11" s="16">
        <f t="shared" si="1"/>
        <v>71</v>
      </c>
      <c r="F11" s="5">
        <v>1.43E-2</v>
      </c>
      <c r="G11" s="17">
        <v>40266</v>
      </c>
      <c r="H11" s="5">
        <f t="shared" si="2"/>
        <v>3.3299999999999996E-2</v>
      </c>
      <c r="I11" s="30">
        <f t="shared" si="0"/>
        <v>1733819.9999999998</v>
      </c>
      <c r="J11" s="55"/>
      <c r="K11" s="74"/>
    </row>
    <row r="12" spans="1:11" x14ac:dyDescent="0.2">
      <c r="A12" s="27">
        <v>10000000</v>
      </c>
      <c r="B12" s="28">
        <f t="shared" si="3"/>
        <v>274000000</v>
      </c>
      <c r="C12" s="7">
        <v>40339</v>
      </c>
      <c r="D12" s="8">
        <v>40354</v>
      </c>
      <c r="E12" s="16">
        <f t="shared" si="1"/>
        <v>15</v>
      </c>
      <c r="F12" s="5">
        <v>1.43E-2</v>
      </c>
      <c r="G12" s="17"/>
      <c r="H12" s="5">
        <f t="shared" si="2"/>
        <v>3.3299999999999996E-2</v>
      </c>
      <c r="I12" s="30">
        <f t="shared" si="0"/>
        <v>380174.99999999994</v>
      </c>
      <c r="J12" s="55"/>
      <c r="K12" s="74"/>
    </row>
    <row r="13" spans="1:11" x14ac:dyDescent="0.2">
      <c r="A13" s="27">
        <v>7500000</v>
      </c>
      <c r="B13" s="28">
        <f t="shared" si="3"/>
        <v>281500000</v>
      </c>
      <c r="C13" s="7">
        <v>40354</v>
      </c>
      <c r="D13" s="15">
        <v>40359</v>
      </c>
      <c r="E13" s="16">
        <f t="shared" si="1"/>
        <v>5</v>
      </c>
      <c r="F13" s="5">
        <v>1.43E-2</v>
      </c>
      <c r="G13" s="17"/>
      <c r="H13" s="5">
        <f t="shared" si="2"/>
        <v>3.3299999999999996E-2</v>
      </c>
      <c r="I13" s="30">
        <f t="shared" si="0"/>
        <v>130193.74999999999</v>
      </c>
      <c r="K13" s="44"/>
    </row>
    <row r="14" spans="1:11" x14ac:dyDescent="0.2">
      <c r="A14" s="26">
        <v>-6000000</v>
      </c>
      <c r="B14" s="28">
        <f t="shared" si="3"/>
        <v>275500000</v>
      </c>
      <c r="C14" s="7">
        <v>40359</v>
      </c>
      <c r="D14" s="8"/>
      <c r="E14" s="16"/>
      <c r="F14" s="5"/>
      <c r="G14" s="17"/>
      <c r="H14" s="5"/>
      <c r="I14" s="30"/>
      <c r="J14" s="55">
        <f>SUM(I11:I13)</f>
        <v>2244188.7499999995</v>
      </c>
      <c r="K14" s="74"/>
    </row>
    <row r="15" spans="1:11" x14ac:dyDescent="0.2">
      <c r="A15" s="27">
        <v>4355945</v>
      </c>
      <c r="B15" s="28">
        <f t="shared" si="3"/>
        <v>279855945</v>
      </c>
      <c r="C15" s="7">
        <v>40359</v>
      </c>
      <c r="D15" s="8">
        <v>40367</v>
      </c>
      <c r="E15" s="16">
        <f t="shared" si="1"/>
        <v>8</v>
      </c>
      <c r="F15" s="5">
        <v>1.24E-2</v>
      </c>
      <c r="G15" s="17">
        <v>40357</v>
      </c>
      <c r="H15" s="5">
        <f t="shared" si="2"/>
        <v>3.1399999999999997E-2</v>
      </c>
      <c r="I15" s="30">
        <f t="shared" ref="I15:I29" si="4">(B15*H15)/360*E15</f>
        <v>195277.25939999998</v>
      </c>
      <c r="J15" s="55"/>
      <c r="K15" s="74"/>
    </row>
    <row r="16" spans="1:11" x14ac:dyDescent="0.2">
      <c r="A16" s="27">
        <v>6161127</v>
      </c>
      <c r="B16" s="28">
        <f t="shared" si="3"/>
        <v>286017072</v>
      </c>
      <c r="C16" s="7">
        <v>40367</v>
      </c>
      <c r="D16" s="8">
        <v>40382</v>
      </c>
      <c r="E16" s="16">
        <f t="shared" si="1"/>
        <v>15</v>
      </c>
      <c r="F16" s="5">
        <v>1.24E-2</v>
      </c>
      <c r="G16" s="17"/>
      <c r="H16" s="5">
        <f t="shared" si="2"/>
        <v>3.1399999999999997E-2</v>
      </c>
      <c r="I16" s="30">
        <f t="shared" si="4"/>
        <v>374205.6692</v>
      </c>
      <c r="J16" s="55"/>
      <c r="K16" s="74"/>
    </row>
    <row r="17" spans="1:11" x14ac:dyDescent="0.2">
      <c r="A17" s="27">
        <v>2246730</v>
      </c>
      <c r="B17" s="28">
        <f t="shared" si="3"/>
        <v>288263802</v>
      </c>
      <c r="C17" s="7">
        <v>40382</v>
      </c>
      <c r="D17" s="8">
        <v>40386</v>
      </c>
      <c r="E17" s="16">
        <f t="shared" si="1"/>
        <v>4</v>
      </c>
      <c r="F17" s="5">
        <v>1.24E-2</v>
      </c>
      <c r="G17" s="17"/>
      <c r="H17" s="5">
        <f t="shared" si="2"/>
        <v>3.1399999999999997E-2</v>
      </c>
      <c r="I17" s="30">
        <f t="shared" si="4"/>
        <v>100572.03758666666</v>
      </c>
      <c r="J17" s="55"/>
      <c r="K17" s="74"/>
    </row>
    <row r="18" spans="1:11" x14ac:dyDescent="0.2">
      <c r="A18" s="27">
        <v>7900227.2000000002</v>
      </c>
      <c r="B18" s="28">
        <f t="shared" si="3"/>
        <v>296164029.19999999</v>
      </c>
      <c r="C18" s="7">
        <v>40386</v>
      </c>
      <c r="D18" s="8">
        <v>40387</v>
      </c>
      <c r="E18" s="16">
        <f t="shared" si="1"/>
        <v>1</v>
      </c>
      <c r="F18" s="5">
        <v>1.24E-2</v>
      </c>
      <c r="G18" s="17"/>
      <c r="H18" s="5">
        <f t="shared" si="2"/>
        <v>3.1399999999999997E-2</v>
      </c>
      <c r="I18" s="30">
        <f t="shared" si="4"/>
        <v>25832.084769111105</v>
      </c>
      <c r="J18" s="55"/>
      <c r="K18" s="74"/>
    </row>
    <row r="19" spans="1:11" x14ac:dyDescent="0.2">
      <c r="A19" s="27">
        <v>518400</v>
      </c>
      <c r="B19" s="28">
        <f t="shared" si="3"/>
        <v>296682429.19999999</v>
      </c>
      <c r="C19" s="7">
        <v>40387</v>
      </c>
      <c r="D19" s="8">
        <v>40395</v>
      </c>
      <c r="E19" s="16">
        <f t="shared" si="1"/>
        <v>8</v>
      </c>
      <c r="F19" s="5">
        <v>1.24E-2</v>
      </c>
      <c r="G19" s="17"/>
      <c r="H19" s="5">
        <f t="shared" si="2"/>
        <v>3.1399999999999997E-2</v>
      </c>
      <c r="I19" s="30">
        <f t="shared" si="4"/>
        <v>207018.40615288884</v>
      </c>
      <c r="J19" s="55"/>
      <c r="K19" s="74"/>
    </row>
    <row r="20" spans="1:11" x14ac:dyDescent="0.2">
      <c r="A20" s="27">
        <v>7773</v>
      </c>
      <c r="B20" s="28">
        <f t="shared" si="3"/>
        <v>296690202.19999999</v>
      </c>
      <c r="C20" s="7">
        <v>40395</v>
      </c>
      <c r="D20" s="8">
        <v>40402</v>
      </c>
      <c r="E20" s="16">
        <f t="shared" si="1"/>
        <v>7</v>
      </c>
      <c r="F20" s="5">
        <v>1.24E-2</v>
      </c>
      <c r="G20" s="17"/>
      <c r="H20" s="5">
        <f t="shared" si="2"/>
        <v>3.1399999999999997E-2</v>
      </c>
      <c r="I20" s="30">
        <f t="shared" si="4"/>
        <v>181145.85123211108</v>
      </c>
      <c r="J20" s="55"/>
      <c r="K20" s="74"/>
    </row>
    <row r="21" spans="1:11" x14ac:dyDescent="0.2">
      <c r="A21" s="27">
        <v>272067</v>
      </c>
      <c r="B21" s="28">
        <f t="shared" si="3"/>
        <v>296962269.19999999</v>
      </c>
      <c r="C21" s="7">
        <v>40402</v>
      </c>
      <c r="D21" s="8">
        <v>40409</v>
      </c>
      <c r="E21" s="16">
        <f t="shared" si="1"/>
        <v>7</v>
      </c>
      <c r="F21" s="5">
        <v>1.24E-2</v>
      </c>
      <c r="G21" s="17"/>
      <c r="H21" s="5">
        <f t="shared" si="2"/>
        <v>3.1399999999999997E-2</v>
      </c>
      <c r="I21" s="30">
        <f t="shared" si="4"/>
        <v>181311.96325044445</v>
      </c>
      <c r="J21" s="55"/>
      <c r="K21" s="74"/>
    </row>
    <row r="22" spans="1:11" x14ac:dyDescent="0.2">
      <c r="A22" s="27">
        <v>97077</v>
      </c>
      <c r="B22" s="28">
        <f t="shared" si="3"/>
        <v>297059346.19999999</v>
      </c>
      <c r="C22" s="7">
        <v>40409</v>
      </c>
      <c r="D22" s="8">
        <v>40410</v>
      </c>
      <c r="E22" s="16">
        <f t="shared" si="1"/>
        <v>1</v>
      </c>
      <c r="F22" s="5">
        <v>1.24E-2</v>
      </c>
      <c r="G22" s="17"/>
      <c r="H22" s="5">
        <f t="shared" si="2"/>
        <v>3.1399999999999997E-2</v>
      </c>
      <c r="I22" s="30">
        <f t="shared" si="4"/>
        <v>25910.176307444439</v>
      </c>
      <c r="J22" s="55"/>
      <c r="K22" s="74"/>
    </row>
    <row r="23" spans="1:11" x14ac:dyDescent="0.2">
      <c r="A23" s="27">
        <v>339771</v>
      </c>
      <c r="B23" s="28">
        <f t="shared" si="3"/>
        <v>297399117.19999999</v>
      </c>
      <c r="C23" s="7">
        <v>40410</v>
      </c>
      <c r="D23" s="8">
        <v>40424</v>
      </c>
      <c r="E23" s="16">
        <f t="shared" si="1"/>
        <v>14</v>
      </c>
      <c r="F23" s="5">
        <v>1.24E-2</v>
      </c>
      <c r="G23" s="17"/>
      <c r="H23" s="5">
        <f t="shared" si="2"/>
        <v>3.1399999999999997E-2</v>
      </c>
      <c r="I23" s="30">
        <f t="shared" si="4"/>
        <v>363157.36644755548</v>
      </c>
      <c r="J23" s="55"/>
      <c r="K23" s="74"/>
    </row>
    <row r="24" spans="1:11" x14ac:dyDescent="0.2">
      <c r="A24" s="27">
        <v>1040960.5</v>
      </c>
      <c r="B24" s="28">
        <f t="shared" si="3"/>
        <v>298440077.69999999</v>
      </c>
      <c r="C24" s="7">
        <v>40424</v>
      </c>
      <c r="D24" s="8">
        <v>40430</v>
      </c>
      <c r="E24" s="16">
        <f t="shared" si="1"/>
        <v>6</v>
      </c>
      <c r="F24" s="5">
        <v>1.24E-2</v>
      </c>
      <c r="G24" s="17"/>
      <c r="H24" s="5">
        <f t="shared" si="2"/>
        <v>3.1399999999999997E-2</v>
      </c>
      <c r="I24" s="30">
        <f t="shared" si="4"/>
        <v>156183.640663</v>
      </c>
      <c r="J24" s="55"/>
      <c r="K24" s="74"/>
    </row>
    <row r="25" spans="1:11" x14ac:dyDescent="0.2">
      <c r="A25" s="27">
        <v>723600</v>
      </c>
      <c r="B25" s="28">
        <f t="shared" si="3"/>
        <v>299163677.69999999</v>
      </c>
      <c r="C25" s="7">
        <v>40430</v>
      </c>
      <c r="D25" s="8">
        <v>40431</v>
      </c>
      <c r="E25" s="16">
        <f t="shared" si="1"/>
        <v>1</v>
      </c>
      <c r="F25" s="5">
        <v>1.24E-2</v>
      </c>
      <c r="G25" s="17"/>
      <c r="H25" s="5">
        <f t="shared" si="2"/>
        <v>3.1399999999999997E-2</v>
      </c>
      <c r="I25" s="30">
        <f t="shared" si="4"/>
        <v>26093.720777166665</v>
      </c>
      <c r="J25" s="55"/>
      <c r="K25" s="74"/>
    </row>
    <row r="26" spans="1:11" x14ac:dyDescent="0.2">
      <c r="A26" s="27">
        <v>2517790.2000000002</v>
      </c>
      <c r="B26" s="28">
        <f t="shared" si="3"/>
        <v>301681467.89999998</v>
      </c>
      <c r="C26" s="7">
        <v>40431</v>
      </c>
      <c r="D26" s="8">
        <v>40434</v>
      </c>
      <c r="E26" s="16">
        <f t="shared" si="1"/>
        <v>3</v>
      </c>
      <c r="F26" s="5">
        <v>1.24E-2</v>
      </c>
      <c r="G26" s="17"/>
      <c r="H26" s="5">
        <f t="shared" si="2"/>
        <v>3.1399999999999997E-2</v>
      </c>
      <c r="I26" s="30">
        <f t="shared" si="4"/>
        <v>78939.984100499976</v>
      </c>
      <c r="J26" s="55"/>
      <c r="K26" s="74"/>
    </row>
    <row r="27" spans="1:11" x14ac:dyDescent="0.2">
      <c r="A27" s="27">
        <v>57600</v>
      </c>
      <c r="B27" s="28">
        <f t="shared" ref="B27:B44" si="5">B26+A27</f>
        <v>301739067.89999998</v>
      </c>
      <c r="C27" s="7">
        <v>40434</v>
      </c>
      <c r="D27" s="8">
        <v>40442</v>
      </c>
      <c r="E27" s="16">
        <f t="shared" si="1"/>
        <v>8</v>
      </c>
      <c r="F27" s="5">
        <v>1.24E-2</v>
      </c>
      <c r="G27" s="17"/>
      <c r="H27" s="5">
        <f t="shared" si="2"/>
        <v>3.1399999999999997E-2</v>
      </c>
      <c r="I27" s="30">
        <f t="shared" si="4"/>
        <v>210546.81626799997</v>
      </c>
      <c r="J27" s="55"/>
      <c r="K27" s="74"/>
    </row>
    <row r="28" spans="1:11" x14ac:dyDescent="0.2">
      <c r="A28" s="27">
        <v>15738</v>
      </c>
      <c r="B28" s="28">
        <f t="shared" si="5"/>
        <v>301754805.89999998</v>
      </c>
      <c r="C28" s="7">
        <v>40442</v>
      </c>
      <c r="D28" s="8">
        <v>40445</v>
      </c>
      <c r="E28" s="16">
        <f t="shared" si="1"/>
        <v>3</v>
      </c>
      <c r="F28" s="5">
        <v>1.24E-2</v>
      </c>
      <c r="G28" s="17"/>
      <c r="H28" s="5">
        <f t="shared" si="2"/>
        <v>3.1399999999999997E-2</v>
      </c>
      <c r="I28" s="30">
        <f t="shared" si="4"/>
        <v>78959.174210499987</v>
      </c>
      <c r="J28" s="55"/>
      <c r="K28" s="74"/>
    </row>
    <row r="29" spans="1:11" x14ac:dyDescent="0.2">
      <c r="A29" s="27">
        <v>2332842</v>
      </c>
      <c r="B29" s="28">
        <f t="shared" si="5"/>
        <v>304087647.89999998</v>
      </c>
      <c r="C29" s="7">
        <v>40445</v>
      </c>
      <c r="D29" s="15">
        <v>40451</v>
      </c>
      <c r="E29" s="16">
        <f t="shared" si="1"/>
        <v>6</v>
      </c>
      <c r="F29" s="5">
        <v>1.24E-2</v>
      </c>
      <c r="G29" s="17"/>
      <c r="H29" s="5">
        <f t="shared" si="2"/>
        <v>3.1399999999999997E-2</v>
      </c>
      <c r="I29" s="30">
        <f t="shared" si="4"/>
        <v>159139.20240099999</v>
      </c>
      <c r="J29" s="55"/>
      <c r="K29" s="74"/>
    </row>
    <row r="30" spans="1:11" x14ac:dyDescent="0.2">
      <c r="A30" s="26">
        <v>-6000000</v>
      </c>
      <c r="B30" s="28">
        <f t="shared" si="5"/>
        <v>298087647.89999998</v>
      </c>
      <c r="C30" s="7">
        <v>40451</v>
      </c>
      <c r="D30" s="15"/>
      <c r="E30" s="16"/>
      <c r="F30" s="5"/>
      <c r="G30" s="17"/>
      <c r="H30" s="5"/>
      <c r="I30" s="30"/>
      <c r="J30" s="55">
        <f>SUM(I15:I30)</f>
        <v>2364293.352766389</v>
      </c>
      <c r="K30" s="74"/>
    </row>
    <row r="31" spans="1:11" x14ac:dyDescent="0.2">
      <c r="A31" s="27"/>
      <c r="B31" s="28">
        <f t="shared" si="5"/>
        <v>298087647.89999998</v>
      </c>
      <c r="C31" s="7">
        <v>40451</v>
      </c>
      <c r="D31" s="8">
        <v>40456</v>
      </c>
      <c r="E31" s="16">
        <f t="shared" si="1"/>
        <v>5</v>
      </c>
      <c r="F31" s="5">
        <v>1.2200000000000001E-2</v>
      </c>
      <c r="G31" s="17">
        <v>40448</v>
      </c>
      <c r="H31" s="5">
        <f t="shared" si="2"/>
        <v>3.1199999999999999E-2</v>
      </c>
      <c r="I31" s="30">
        <f t="shared" ref="I31:I47" si="6">(B31*H31)/360*E31</f>
        <v>129171.31408999997</v>
      </c>
      <c r="J31" s="55"/>
      <c r="K31" s="74"/>
    </row>
    <row r="32" spans="1:11" x14ac:dyDescent="0.2">
      <c r="A32" s="27">
        <v>7237178.6399999997</v>
      </c>
      <c r="B32" s="28">
        <f t="shared" si="5"/>
        <v>305324826.53999996</v>
      </c>
      <c r="C32" s="7">
        <v>40456</v>
      </c>
      <c r="D32" s="64">
        <v>40459</v>
      </c>
      <c r="E32" s="16">
        <f t="shared" si="1"/>
        <v>3</v>
      </c>
      <c r="F32" s="5">
        <v>1.2200000000000001E-2</v>
      </c>
      <c r="G32" s="17"/>
      <c r="H32" s="5">
        <f t="shared" si="2"/>
        <v>3.1199999999999999E-2</v>
      </c>
      <c r="I32" s="30">
        <f t="shared" si="6"/>
        <v>79384.454900399985</v>
      </c>
      <c r="J32" s="55"/>
      <c r="K32" s="74"/>
    </row>
    <row r="33" spans="1:11" x14ac:dyDescent="0.2">
      <c r="A33" s="27">
        <v>4426960.3</v>
      </c>
      <c r="B33" s="28">
        <f t="shared" si="5"/>
        <v>309751786.83999997</v>
      </c>
      <c r="C33" s="7">
        <v>40459</v>
      </c>
      <c r="D33" s="8">
        <v>40464</v>
      </c>
      <c r="E33" s="16">
        <f t="shared" si="1"/>
        <v>5</v>
      </c>
      <c r="F33" s="5">
        <v>1.2200000000000001E-2</v>
      </c>
      <c r="G33" s="17"/>
      <c r="H33" s="5">
        <f t="shared" si="2"/>
        <v>3.1199999999999999E-2</v>
      </c>
      <c r="I33" s="30">
        <f t="shared" si="6"/>
        <v>134225.77429733332</v>
      </c>
      <c r="J33" s="55"/>
      <c r="K33" s="74"/>
    </row>
    <row r="34" spans="1:11" x14ac:dyDescent="0.2">
      <c r="A34" s="27">
        <v>2721120</v>
      </c>
      <c r="B34" s="28">
        <f t="shared" si="5"/>
        <v>312472906.83999997</v>
      </c>
      <c r="C34" s="7">
        <v>40464</v>
      </c>
      <c r="D34" s="8">
        <v>40472</v>
      </c>
      <c r="E34" s="16">
        <f t="shared" si="1"/>
        <v>8</v>
      </c>
      <c r="F34" s="5">
        <v>1.2200000000000001E-2</v>
      </c>
      <c r="G34" s="17"/>
      <c r="H34" s="5">
        <f t="shared" si="2"/>
        <v>3.1199999999999999E-2</v>
      </c>
      <c r="I34" s="30">
        <f t="shared" si="6"/>
        <v>216647.88207573333</v>
      </c>
      <c r="J34" s="55"/>
      <c r="K34" s="74"/>
    </row>
    <row r="35" spans="1:11" x14ac:dyDescent="0.2">
      <c r="A35" s="27">
        <v>133085.25</v>
      </c>
      <c r="B35" s="28">
        <f t="shared" si="5"/>
        <v>312605992.08999997</v>
      </c>
      <c r="C35" s="7">
        <v>40472</v>
      </c>
      <c r="D35" s="8">
        <v>40480</v>
      </c>
      <c r="E35" s="16">
        <f t="shared" si="1"/>
        <v>8</v>
      </c>
      <c r="F35" s="5">
        <v>1.2200000000000001E-2</v>
      </c>
      <c r="G35" s="17"/>
      <c r="H35" s="5">
        <f t="shared" si="2"/>
        <v>3.1199999999999999E-2</v>
      </c>
      <c r="I35" s="30">
        <f t="shared" si="6"/>
        <v>216740.15451573333</v>
      </c>
      <c r="J35" s="55"/>
      <c r="K35" s="74"/>
    </row>
    <row r="36" spans="1:11" x14ac:dyDescent="0.2">
      <c r="A36" s="27">
        <v>658676.03</v>
      </c>
      <c r="B36" s="28">
        <f t="shared" si="5"/>
        <v>313264668.11999995</v>
      </c>
      <c r="C36" s="7">
        <v>40480</v>
      </c>
      <c r="D36" s="8">
        <v>40487</v>
      </c>
      <c r="E36" s="16">
        <f t="shared" si="1"/>
        <v>7</v>
      </c>
      <c r="F36" s="5">
        <v>1.2200000000000001E-2</v>
      </c>
      <c r="G36" s="17"/>
      <c r="H36" s="5">
        <f t="shared" si="2"/>
        <v>3.1199999999999999E-2</v>
      </c>
      <c r="I36" s="30">
        <f t="shared" si="6"/>
        <v>190047.23199279996</v>
      </c>
      <c r="J36" s="55"/>
      <c r="K36" s="74"/>
    </row>
    <row r="37" spans="1:11" x14ac:dyDescent="0.2">
      <c r="A37" s="27">
        <v>3970320.14</v>
      </c>
      <c r="B37" s="28">
        <f t="shared" si="5"/>
        <v>317234988.25999993</v>
      </c>
      <c r="C37" s="7">
        <v>40487</v>
      </c>
      <c r="D37" s="8">
        <v>40490</v>
      </c>
      <c r="E37" s="16">
        <f t="shared" si="1"/>
        <v>3</v>
      </c>
      <c r="F37" s="5">
        <v>1.2200000000000001E-2</v>
      </c>
      <c r="G37" s="17"/>
      <c r="H37" s="5">
        <f t="shared" si="2"/>
        <v>3.1199999999999999E-2</v>
      </c>
      <c r="I37" s="30">
        <f t="shared" si="6"/>
        <v>82481.096947599974</v>
      </c>
      <c r="J37" s="55"/>
      <c r="K37" s="74"/>
    </row>
    <row r="38" spans="1:11" x14ac:dyDescent="0.2">
      <c r="A38" s="27">
        <v>5691610.7999999998</v>
      </c>
      <c r="B38" s="28">
        <f t="shared" si="5"/>
        <v>322926599.05999994</v>
      </c>
      <c r="C38" s="7">
        <v>40490</v>
      </c>
      <c r="D38" s="8">
        <v>40493</v>
      </c>
      <c r="E38" s="16">
        <f t="shared" si="1"/>
        <v>3</v>
      </c>
      <c r="F38" s="5">
        <v>1.2200000000000001E-2</v>
      </c>
      <c r="G38" s="17"/>
      <c r="H38" s="5">
        <f t="shared" si="2"/>
        <v>3.1199999999999999E-2</v>
      </c>
      <c r="I38" s="30">
        <f t="shared" si="6"/>
        <v>83960.915755599985</v>
      </c>
      <c r="J38" s="55"/>
      <c r="K38" s="74"/>
    </row>
    <row r="39" spans="1:11" x14ac:dyDescent="0.2">
      <c r="A39" s="27">
        <v>1874280</v>
      </c>
      <c r="B39" s="28">
        <f t="shared" si="5"/>
        <v>324800879.05999994</v>
      </c>
      <c r="C39" s="7">
        <v>40493</v>
      </c>
      <c r="D39" s="8">
        <v>40498</v>
      </c>
      <c r="E39" s="16">
        <f t="shared" si="1"/>
        <v>5</v>
      </c>
      <c r="F39" s="5">
        <v>1.2200000000000001E-2</v>
      </c>
      <c r="G39" s="17"/>
      <c r="H39" s="5">
        <f t="shared" si="2"/>
        <v>3.1199999999999999E-2</v>
      </c>
      <c r="I39" s="30">
        <f t="shared" si="6"/>
        <v>140747.04759266664</v>
      </c>
      <c r="J39" s="55"/>
      <c r="K39" s="74"/>
    </row>
    <row r="40" spans="1:11" x14ac:dyDescent="0.2">
      <c r="A40" s="27">
        <v>208200</v>
      </c>
      <c r="B40" s="28">
        <f t="shared" si="5"/>
        <v>325009079.05999994</v>
      </c>
      <c r="C40" s="7">
        <v>40498</v>
      </c>
      <c r="D40" s="8">
        <v>40504</v>
      </c>
      <c r="E40" s="16">
        <f t="shared" si="1"/>
        <v>6</v>
      </c>
      <c r="F40" s="5">
        <v>1.2200000000000001E-2</v>
      </c>
      <c r="G40" s="17"/>
      <c r="H40" s="5">
        <f t="shared" si="2"/>
        <v>3.1199999999999999E-2</v>
      </c>
      <c r="I40" s="30">
        <f t="shared" si="6"/>
        <v>169004.72111119999</v>
      </c>
      <c r="J40" s="55"/>
      <c r="K40" s="74"/>
    </row>
    <row r="41" spans="1:11" x14ac:dyDescent="0.2">
      <c r="A41" s="27">
        <v>254968</v>
      </c>
      <c r="B41" s="28">
        <f t="shared" si="5"/>
        <v>325264047.05999994</v>
      </c>
      <c r="C41" s="7">
        <v>40504</v>
      </c>
      <c r="D41" s="8">
        <v>40508</v>
      </c>
      <c r="E41" s="16">
        <f t="shared" si="1"/>
        <v>4</v>
      </c>
      <c r="F41" s="5">
        <v>1.2200000000000001E-2</v>
      </c>
      <c r="G41" s="17"/>
      <c r="H41" s="5">
        <f t="shared" si="2"/>
        <v>3.1199999999999999E-2</v>
      </c>
      <c r="I41" s="30">
        <f t="shared" si="6"/>
        <v>112758.20298079998</v>
      </c>
      <c r="J41" s="55"/>
      <c r="K41" s="74"/>
    </row>
    <row r="42" spans="1:11" x14ac:dyDescent="0.2">
      <c r="A42" s="27">
        <v>107667</v>
      </c>
      <c r="B42" s="28">
        <f t="shared" si="5"/>
        <v>325371714.05999994</v>
      </c>
      <c r="C42" s="7">
        <v>40508</v>
      </c>
      <c r="D42" s="8">
        <v>40518</v>
      </c>
      <c r="E42" s="16">
        <f t="shared" si="1"/>
        <v>10</v>
      </c>
      <c r="F42" s="5">
        <v>1.2200000000000001E-2</v>
      </c>
      <c r="G42" s="17"/>
      <c r="H42" s="5">
        <f t="shared" si="2"/>
        <v>3.1199999999999999E-2</v>
      </c>
      <c r="I42" s="30">
        <f t="shared" si="6"/>
        <v>281988.81885199994</v>
      </c>
      <c r="J42" s="55"/>
      <c r="K42" s="74"/>
    </row>
    <row r="43" spans="1:11" x14ac:dyDescent="0.2">
      <c r="A43" s="27">
        <v>7241163.7999999998</v>
      </c>
      <c r="B43" s="28">
        <f t="shared" si="5"/>
        <v>332612877.85999995</v>
      </c>
      <c r="C43" s="7">
        <v>40518</v>
      </c>
      <c r="D43" s="8">
        <v>40522</v>
      </c>
      <c r="E43" s="16">
        <f t="shared" si="1"/>
        <v>4</v>
      </c>
      <c r="F43" s="5">
        <v>1.2200000000000001E-2</v>
      </c>
      <c r="G43" s="17"/>
      <c r="H43" s="5">
        <f t="shared" si="2"/>
        <v>3.1199999999999999E-2</v>
      </c>
      <c r="I43" s="30">
        <f t="shared" si="6"/>
        <v>115305.79765813332</v>
      </c>
      <c r="J43" s="55"/>
      <c r="K43" s="74"/>
    </row>
    <row r="44" spans="1:11" x14ac:dyDescent="0.2">
      <c r="A44" s="27">
        <v>1645991.92</v>
      </c>
      <c r="B44" s="28">
        <f t="shared" si="5"/>
        <v>334258869.77999997</v>
      </c>
      <c r="C44" s="7">
        <v>40522</v>
      </c>
      <c r="D44" s="8">
        <v>40525</v>
      </c>
      <c r="E44" s="16">
        <f t="shared" si="1"/>
        <v>3</v>
      </c>
      <c r="F44" s="5">
        <v>1.2200000000000001E-2</v>
      </c>
      <c r="G44" s="17"/>
      <c r="H44" s="5">
        <f t="shared" si="2"/>
        <v>3.1199999999999999E-2</v>
      </c>
      <c r="I44" s="30">
        <f t="shared" si="6"/>
        <v>86907.306142799993</v>
      </c>
      <c r="J44" s="55"/>
      <c r="K44" s="74"/>
    </row>
    <row r="45" spans="1:11" x14ac:dyDescent="0.2">
      <c r="A45" s="27">
        <v>4037446.84</v>
      </c>
      <c r="B45" s="28">
        <f t="shared" ref="B45:B58" si="7">B44+A45</f>
        <v>338296316.61999995</v>
      </c>
      <c r="C45" s="7">
        <v>40525</v>
      </c>
      <c r="D45" s="8">
        <v>40526</v>
      </c>
      <c r="E45" s="16">
        <f t="shared" si="1"/>
        <v>1</v>
      </c>
      <c r="F45" s="5">
        <v>1.2200000000000001E-2</v>
      </c>
      <c r="G45" s="17"/>
      <c r="H45" s="5">
        <f t="shared" si="2"/>
        <v>3.1199999999999999E-2</v>
      </c>
      <c r="I45" s="30">
        <f t="shared" si="6"/>
        <v>29319.014107066661</v>
      </c>
      <c r="J45" s="55"/>
      <c r="K45" s="74"/>
    </row>
    <row r="46" spans="1:11" x14ac:dyDescent="0.2">
      <c r="A46" s="27">
        <v>2839612.2</v>
      </c>
      <c r="B46" s="28">
        <f t="shared" si="7"/>
        <v>341135928.81999993</v>
      </c>
      <c r="C46" s="7">
        <v>40526</v>
      </c>
      <c r="D46" s="8">
        <v>40534</v>
      </c>
      <c r="E46" s="16">
        <f t="shared" si="1"/>
        <v>8</v>
      </c>
      <c r="F46" s="5">
        <v>1.2200000000000001E-2</v>
      </c>
      <c r="G46" s="17"/>
      <c r="H46" s="5">
        <f t="shared" si="2"/>
        <v>3.1199999999999999E-2</v>
      </c>
      <c r="I46" s="30">
        <f t="shared" si="6"/>
        <v>236520.91064853329</v>
      </c>
      <c r="J46" s="55"/>
      <c r="K46" s="74"/>
    </row>
    <row r="47" spans="1:11" x14ac:dyDescent="0.2">
      <c r="A47" s="27">
        <v>8410940.25</v>
      </c>
      <c r="B47" s="28">
        <f t="shared" si="7"/>
        <v>349546869.06999993</v>
      </c>
      <c r="C47" s="8">
        <v>40534</v>
      </c>
      <c r="D47" s="15">
        <v>40543</v>
      </c>
      <c r="E47" s="16">
        <f t="shared" si="1"/>
        <v>9</v>
      </c>
      <c r="F47" s="5">
        <v>1.2200000000000001E-2</v>
      </c>
      <c r="G47" s="24"/>
      <c r="H47" s="5">
        <f t="shared" si="2"/>
        <v>3.1199999999999999E-2</v>
      </c>
      <c r="I47" s="30">
        <f t="shared" si="6"/>
        <v>272646.55787459994</v>
      </c>
      <c r="J47" s="55"/>
      <c r="K47" s="74">
        <f>SUM(J10:J48)</f>
        <v>9508339.3043093886</v>
      </c>
    </row>
    <row r="48" spans="1:11" ht="13.5" thickBot="1" x14ac:dyDescent="0.25">
      <c r="A48" s="32">
        <v>-6000000</v>
      </c>
      <c r="B48" s="33">
        <f t="shared" si="7"/>
        <v>343546869.06999993</v>
      </c>
      <c r="C48" s="43">
        <v>40543</v>
      </c>
      <c r="D48" s="65"/>
      <c r="E48" s="34"/>
      <c r="F48" s="35"/>
      <c r="G48" s="36"/>
      <c r="H48" s="35"/>
      <c r="I48" s="37"/>
      <c r="J48" s="82">
        <f>SUM(I31:I48)</f>
        <v>2577857.2015429996</v>
      </c>
      <c r="K48" s="75">
        <f>SUM(I10:I48)</f>
        <v>9508339.3043093905</v>
      </c>
    </row>
    <row r="49" spans="1:11" x14ac:dyDescent="0.2">
      <c r="A49" s="38"/>
      <c r="B49" s="48">
        <f t="shared" si="7"/>
        <v>343546869.06999993</v>
      </c>
      <c r="C49" s="7">
        <v>40543</v>
      </c>
      <c r="D49" s="8">
        <v>40549</v>
      </c>
      <c r="E49" s="16">
        <f t="shared" si="1"/>
        <v>6</v>
      </c>
      <c r="F49" s="5">
        <v>1.2200000000000001E-2</v>
      </c>
      <c r="G49" s="17">
        <v>40541</v>
      </c>
      <c r="H49" s="5">
        <f t="shared" si="2"/>
        <v>3.1199999999999999E-2</v>
      </c>
      <c r="I49" s="30">
        <f t="shared" ref="I49:I55" si="8">(B49*H49)/360*E49</f>
        <v>178644.37191639995</v>
      </c>
      <c r="J49" s="83"/>
      <c r="K49" s="76"/>
    </row>
    <row r="50" spans="1:11" x14ac:dyDescent="0.2">
      <c r="A50" s="27">
        <v>3961519.8</v>
      </c>
      <c r="B50" s="39">
        <f t="shared" si="7"/>
        <v>347508388.86999995</v>
      </c>
      <c r="C50" s="7">
        <v>40549</v>
      </c>
      <c r="D50" s="8">
        <v>40557</v>
      </c>
      <c r="E50" s="16">
        <f t="shared" si="1"/>
        <v>8</v>
      </c>
      <c r="F50" s="5">
        <v>1.2200000000000001E-2</v>
      </c>
      <c r="H50" s="5">
        <f t="shared" si="2"/>
        <v>3.1199999999999999E-2</v>
      </c>
      <c r="I50" s="30">
        <f t="shared" si="8"/>
        <v>240939.14961653328</v>
      </c>
      <c r="J50" s="55"/>
      <c r="K50" s="44"/>
    </row>
    <row r="51" spans="1:11" x14ac:dyDescent="0.2">
      <c r="A51" s="27">
        <v>2295890.62</v>
      </c>
      <c r="B51" s="39">
        <f t="shared" si="7"/>
        <v>349804279.48999995</v>
      </c>
      <c r="C51" s="7">
        <v>40557</v>
      </c>
      <c r="D51" s="8">
        <v>40599</v>
      </c>
      <c r="E51" s="16">
        <f t="shared" si="1"/>
        <v>42</v>
      </c>
      <c r="F51" s="5">
        <v>1.2200000000000001E-2</v>
      </c>
      <c r="G51" s="17"/>
      <c r="H51" s="5">
        <f t="shared" si="2"/>
        <v>3.1199999999999999E-2</v>
      </c>
      <c r="I51" s="30">
        <f t="shared" si="8"/>
        <v>1273287.5773435999</v>
      </c>
      <c r="J51" s="55"/>
      <c r="K51" s="44"/>
    </row>
    <row r="52" spans="1:11" x14ac:dyDescent="0.2">
      <c r="A52" s="27">
        <v>3166060</v>
      </c>
      <c r="B52" s="39">
        <f t="shared" si="7"/>
        <v>352970339.48999995</v>
      </c>
      <c r="C52" s="7">
        <v>40599</v>
      </c>
      <c r="D52" s="8">
        <v>40605</v>
      </c>
      <c r="E52" s="16">
        <f t="shared" si="1"/>
        <v>6</v>
      </c>
      <c r="F52" s="5">
        <v>1.2200000000000001E-2</v>
      </c>
      <c r="G52" s="17"/>
      <c r="H52" s="5">
        <f t="shared" si="2"/>
        <v>3.1199999999999999E-2</v>
      </c>
      <c r="I52" s="30">
        <f t="shared" si="8"/>
        <v>183544.57653479994</v>
      </c>
      <c r="J52" s="55"/>
      <c r="K52" s="44"/>
    </row>
    <row r="53" spans="1:11" x14ac:dyDescent="0.2">
      <c r="A53" s="27">
        <v>906720</v>
      </c>
      <c r="B53" s="39">
        <f t="shared" si="7"/>
        <v>353877059.48999995</v>
      </c>
      <c r="C53" s="7">
        <v>40605</v>
      </c>
      <c r="D53" s="8">
        <v>40606</v>
      </c>
      <c r="E53" s="16">
        <f t="shared" si="1"/>
        <v>1</v>
      </c>
      <c r="F53" s="5">
        <v>1.2200000000000001E-2</v>
      </c>
      <c r="G53" s="17"/>
      <c r="H53" s="5">
        <f t="shared" si="2"/>
        <v>3.1199999999999999E-2</v>
      </c>
      <c r="I53" s="30">
        <f t="shared" si="8"/>
        <v>30669.345155799994</v>
      </c>
      <c r="J53" s="55"/>
      <c r="K53" s="44"/>
    </row>
    <row r="54" spans="1:11" x14ac:dyDescent="0.2">
      <c r="A54" s="27">
        <v>3436919</v>
      </c>
      <c r="B54" s="39">
        <f t="shared" si="7"/>
        <v>357313978.48999995</v>
      </c>
      <c r="C54" s="7">
        <v>40606</v>
      </c>
      <c r="D54" s="8">
        <v>40611</v>
      </c>
      <c r="E54" s="16">
        <f t="shared" si="1"/>
        <v>5</v>
      </c>
      <c r="F54" s="5">
        <v>1.2200000000000001E-2</v>
      </c>
      <c r="G54" s="17"/>
      <c r="H54" s="5">
        <f t="shared" si="2"/>
        <v>3.1199999999999999E-2</v>
      </c>
      <c r="I54" s="55">
        <f t="shared" si="8"/>
        <v>154836.05734566663</v>
      </c>
      <c r="J54" s="55"/>
      <c r="K54" s="44"/>
    </row>
    <row r="55" spans="1:11" x14ac:dyDescent="0.2">
      <c r="A55" s="27">
        <v>2959270.7</v>
      </c>
      <c r="B55" s="39">
        <f t="shared" si="7"/>
        <v>360273249.18999994</v>
      </c>
      <c r="C55" s="7">
        <v>40611</v>
      </c>
      <c r="D55" s="15">
        <v>40633</v>
      </c>
      <c r="E55" s="16">
        <f t="shared" si="1"/>
        <v>22</v>
      </c>
      <c r="F55" s="5">
        <v>1.2200000000000001E-2</v>
      </c>
      <c r="G55" s="17"/>
      <c r="H55" s="5">
        <f t="shared" si="2"/>
        <v>3.1199999999999999E-2</v>
      </c>
      <c r="I55" s="55">
        <f t="shared" si="8"/>
        <v>686920.99512226647</v>
      </c>
      <c r="J55" s="55">
        <f>SUM(I49:I56)</f>
        <v>2748842.073035066</v>
      </c>
      <c r="K55" s="44"/>
    </row>
    <row r="56" spans="1:11" x14ac:dyDescent="0.2">
      <c r="A56" s="26">
        <v>-6000000</v>
      </c>
      <c r="B56" s="39">
        <f t="shared" si="7"/>
        <v>354273249.18999994</v>
      </c>
      <c r="C56" s="7">
        <v>40633</v>
      </c>
      <c r="D56" s="15"/>
      <c r="E56" s="16"/>
      <c r="F56" s="5"/>
      <c r="G56" s="17"/>
      <c r="H56" s="5"/>
      <c r="I56" s="56"/>
      <c r="K56" s="44"/>
    </row>
    <row r="57" spans="1:11" x14ac:dyDescent="0.2">
      <c r="A57" s="26"/>
      <c r="B57" s="39">
        <f t="shared" si="7"/>
        <v>354273249.18999994</v>
      </c>
      <c r="C57" s="7">
        <v>40633</v>
      </c>
      <c r="D57" s="8">
        <v>40707</v>
      </c>
      <c r="E57" s="16">
        <f t="shared" si="1"/>
        <v>74</v>
      </c>
      <c r="F57" s="5">
        <v>1.2200000000000001E-2</v>
      </c>
      <c r="G57" s="17">
        <v>40631</v>
      </c>
      <c r="H57" s="5">
        <f t="shared" si="2"/>
        <v>3.1199999999999999E-2</v>
      </c>
      <c r="I57" s="55">
        <f>(B57*H57)/360*E57</f>
        <v>2272072.4381385329</v>
      </c>
      <c r="K57" s="44"/>
    </row>
    <row r="58" spans="1:11" x14ac:dyDescent="0.2">
      <c r="A58" s="49">
        <v>126673.46</v>
      </c>
      <c r="B58" s="39">
        <f t="shared" si="7"/>
        <v>354399922.64999992</v>
      </c>
      <c r="C58" s="7">
        <v>40707</v>
      </c>
      <c r="D58" s="15">
        <v>40724</v>
      </c>
      <c r="E58" s="16">
        <f t="shared" si="1"/>
        <v>17</v>
      </c>
      <c r="F58" s="5">
        <v>1.2200000000000001E-2</v>
      </c>
      <c r="G58" s="17"/>
      <c r="H58" s="5">
        <f t="shared" si="2"/>
        <v>3.1199999999999999E-2</v>
      </c>
      <c r="I58" s="55">
        <f>(B58*H58)/360*E58</f>
        <v>522149.21937099984</v>
      </c>
      <c r="J58" s="55">
        <f>SUM(I56:I58)</f>
        <v>2794221.6575095328</v>
      </c>
      <c r="K58" s="44"/>
    </row>
    <row r="59" spans="1:11" x14ac:dyDescent="0.2">
      <c r="A59" s="26">
        <v>-6000000</v>
      </c>
      <c r="B59" s="39">
        <f t="shared" ref="B59:B67" si="9">B58+A59</f>
        <v>348399922.64999992</v>
      </c>
      <c r="C59" s="7">
        <v>40724</v>
      </c>
      <c r="D59" s="15"/>
      <c r="E59" s="16"/>
      <c r="F59" s="5"/>
      <c r="G59" s="17"/>
      <c r="H59" s="5"/>
      <c r="I59" s="56"/>
      <c r="K59" s="44"/>
    </row>
    <row r="60" spans="1:11" x14ac:dyDescent="0.2">
      <c r="B60" s="39">
        <f t="shared" si="9"/>
        <v>348399922.64999992</v>
      </c>
      <c r="C60" s="7">
        <v>40724</v>
      </c>
      <c r="D60" s="8">
        <v>40742</v>
      </c>
      <c r="E60" s="16">
        <f t="shared" si="1"/>
        <v>18</v>
      </c>
      <c r="F60" s="5">
        <v>1.18E-2</v>
      </c>
      <c r="G60" s="17">
        <v>40722</v>
      </c>
      <c r="H60" s="5">
        <f t="shared" si="2"/>
        <v>3.0800000000000001E-2</v>
      </c>
      <c r="I60" s="55">
        <f>(B60*H60)/360*E60</f>
        <v>536535.88088099984</v>
      </c>
      <c r="K60" s="44"/>
    </row>
    <row r="61" spans="1:11" x14ac:dyDescent="0.2">
      <c r="A61" s="50">
        <v>33475.5</v>
      </c>
      <c r="B61" s="39">
        <f t="shared" si="9"/>
        <v>348433398.14999992</v>
      </c>
      <c r="C61" s="7">
        <v>40742</v>
      </c>
      <c r="D61" s="15">
        <v>40816</v>
      </c>
      <c r="E61" s="16">
        <f t="shared" si="1"/>
        <v>74</v>
      </c>
      <c r="F61" s="5">
        <v>1.18E-2</v>
      </c>
      <c r="G61" s="17"/>
      <c r="H61" s="5">
        <f t="shared" si="2"/>
        <v>3.0800000000000001E-2</v>
      </c>
      <c r="I61" s="55">
        <f>(B61*H61)/360*E61</f>
        <v>2205970.5585096665</v>
      </c>
      <c r="J61" s="55">
        <f>SUM(I60:I61)</f>
        <v>2742506.4393906663</v>
      </c>
      <c r="K61" s="44"/>
    </row>
    <row r="62" spans="1:11" x14ac:dyDescent="0.2">
      <c r="A62" s="26">
        <v>-6000000</v>
      </c>
      <c r="B62" s="39">
        <f t="shared" si="9"/>
        <v>342433398.14999992</v>
      </c>
      <c r="C62" s="7">
        <v>40816</v>
      </c>
      <c r="D62" s="15"/>
      <c r="E62" s="16"/>
      <c r="F62" s="45"/>
      <c r="G62" s="17"/>
      <c r="H62" s="5"/>
      <c r="I62" s="56"/>
      <c r="K62" s="44"/>
    </row>
    <row r="63" spans="1:11" x14ac:dyDescent="0.2">
      <c r="A63" s="26"/>
      <c r="B63" s="39">
        <f t="shared" si="9"/>
        <v>342433398.14999992</v>
      </c>
      <c r="C63" s="7">
        <v>40816</v>
      </c>
      <c r="D63" s="8">
        <v>40847</v>
      </c>
      <c r="E63" s="16">
        <f t="shared" si="1"/>
        <v>31</v>
      </c>
      <c r="F63" s="5">
        <v>1.1900000000000001E-2</v>
      </c>
      <c r="G63" s="17">
        <v>40813</v>
      </c>
      <c r="H63" s="5">
        <f t="shared" si="2"/>
        <v>3.09E-2</v>
      </c>
      <c r="I63" s="55">
        <f>(B63*H63)/360*E63</f>
        <v>911158.20024412486</v>
      </c>
      <c r="K63" s="44"/>
    </row>
    <row r="64" spans="1:11" x14ac:dyDescent="0.2">
      <c r="A64" s="52">
        <v>-40153608</v>
      </c>
      <c r="B64" s="39">
        <f t="shared" si="9"/>
        <v>302279790.14999992</v>
      </c>
      <c r="C64" s="62">
        <v>40847</v>
      </c>
      <c r="D64" s="54">
        <v>40865</v>
      </c>
      <c r="E64" s="16">
        <f t="shared" si="1"/>
        <v>18</v>
      </c>
      <c r="F64" s="40">
        <v>1.1900000000000001E-2</v>
      </c>
      <c r="G64" s="41"/>
      <c r="H64" s="5">
        <f t="shared" si="2"/>
        <v>3.09E-2</v>
      </c>
      <c r="I64" s="55">
        <f>(B64*H64)/360*E64</f>
        <v>467022.27578174986</v>
      </c>
      <c r="K64" s="77"/>
    </row>
    <row r="65" spans="1:11" x14ac:dyDescent="0.2">
      <c r="A65" s="53"/>
      <c r="B65" s="39">
        <f t="shared" si="9"/>
        <v>302279790.14999992</v>
      </c>
      <c r="C65" s="62">
        <v>40865</v>
      </c>
      <c r="D65" s="54"/>
      <c r="E65" s="16"/>
      <c r="F65" s="40"/>
      <c r="G65" s="41"/>
      <c r="H65" s="5"/>
      <c r="I65" s="30"/>
      <c r="K65" s="77"/>
    </row>
    <row r="66" spans="1:11" x14ac:dyDescent="0.2">
      <c r="A66" s="49">
        <v>859740</v>
      </c>
      <c r="B66" s="39">
        <f t="shared" si="9"/>
        <v>303139530.14999992</v>
      </c>
      <c r="C66" s="62">
        <v>40865</v>
      </c>
      <c r="D66" s="66">
        <v>40910</v>
      </c>
      <c r="E66" s="16">
        <f t="shared" si="1"/>
        <v>45</v>
      </c>
      <c r="F66" s="40">
        <v>1.1900000000000001E-2</v>
      </c>
      <c r="G66" s="41"/>
      <c r="H66" s="5">
        <f t="shared" si="2"/>
        <v>3.09E-2</v>
      </c>
      <c r="I66" s="30">
        <f>(B66*H66)/360*E66</f>
        <v>1170876.4352043746</v>
      </c>
      <c r="K66" s="77"/>
    </row>
    <row r="67" spans="1:11" ht="13.5" thickBot="1" x14ac:dyDescent="0.25">
      <c r="A67" s="32">
        <v>-6000000</v>
      </c>
      <c r="B67" s="33">
        <f t="shared" si="9"/>
        <v>297139530.14999992</v>
      </c>
      <c r="C67" s="43">
        <v>40910</v>
      </c>
      <c r="D67" s="67"/>
      <c r="E67" s="34"/>
      <c r="F67" s="46"/>
      <c r="G67" s="36"/>
      <c r="H67" s="35"/>
      <c r="I67" s="37"/>
      <c r="J67" s="82">
        <f>SUM(I62:I67)</f>
        <v>2549056.9112302493</v>
      </c>
      <c r="K67" s="75">
        <f>SUM(I49:I67)</f>
        <v>10834627.081165515</v>
      </c>
    </row>
    <row r="68" spans="1:11" x14ac:dyDescent="0.2">
      <c r="A68" s="26"/>
      <c r="B68" s="39">
        <f t="shared" ref="B68:B81" si="10">B67+A68</f>
        <v>297139530.14999992</v>
      </c>
      <c r="C68" s="7">
        <v>40910</v>
      </c>
      <c r="D68" s="15">
        <v>41001</v>
      </c>
      <c r="E68" s="16">
        <f t="shared" ref="E68:E133" si="11">D68-C68</f>
        <v>91</v>
      </c>
      <c r="F68" s="5">
        <v>1.17E-2</v>
      </c>
      <c r="G68" s="17">
        <v>40906</v>
      </c>
      <c r="H68" s="5">
        <f t="shared" ref="H68:H96" si="12">F68+$H$4</f>
        <v>3.0699999999999998E-2</v>
      </c>
      <c r="I68" s="30">
        <f>(B68*H68)/360*E68</f>
        <v>2305885.2927223742</v>
      </c>
      <c r="J68" s="55"/>
      <c r="K68" s="74"/>
    </row>
    <row r="69" spans="1:11" x14ac:dyDescent="0.2">
      <c r="A69" s="26">
        <v>-6000000</v>
      </c>
      <c r="B69" s="39">
        <f t="shared" si="10"/>
        <v>291139530.14999992</v>
      </c>
      <c r="C69" s="7">
        <v>41001</v>
      </c>
      <c r="D69" s="7"/>
      <c r="E69" s="16"/>
      <c r="F69" s="45"/>
      <c r="G69" s="17"/>
      <c r="H69" s="5"/>
      <c r="I69" s="30"/>
      <c r="J69" s="55">
        <f>SUM(I68:I69)</f>
        <v>2305885.2927223742</v>
      </c>
      <c r="K69" s="74"/>
    </row>
    <row r="70" spans="1:11" x14ac:dyDescent="0.2">
      <c r="A70" s="26"/>
      <c r="B70" s="39">
        <f t="shared" si="10"/>
        <v>291139530.14999992</v>
      </c>
      <c r="C70" s="7">
        <v>41001</v>
      </c>
      <c r="D70" s="15">
        <v>41092</v>
      </c>
      <c r="E70" s="16">
        <f t="shared" si="11"/>
        <v>91</v>
      </c>
      <c r="F70" s="5">
        <v>1.24E-2</v>
      </c>
      <c r="G70" s="17">
        <v>40997</v>
      </c>
      <c r="H70" s="5">
        <f t="shared" si="12"/>
        <v>3.1399999999999997E-2</v>
      </c>
      <c r="I70" s="30">
        <f>(B70*H70)/360*E70</f>
        <v>2310839.1484739156</v>
      </c>
      <c r="J70" s="55"/>
      <c r="K70" s="74"/>
    </row>
    <row r="71" spans="1:11" x14ac:dyDescent="0.2">
      <c r="A71" s="26">
        <v>-6000000</v>
      </c>
      <c r="B71" s="39">
        <f t="shared" si="10"/>
        <v>285139530.14999992</v>
      </c>
      <c r="C71" s="7">
        <v>41092</v>
      </c>
      <c r="D71" s="15"/>
      <c r="E71" s="16"/>
      <c r="F71" s="45"/>
      <c r="G71" s="17"/>
      <c r="H71" s="5"/>
      <c r="I71" s="30"/>
      <c r="J71" s="55">
        <f>SUM(I70:I71)</f>
        <v>2310839.1484739156</v>
      </c>
      <c r="K71" s="74"/>
    </row>
    <row r="72" spans="1:11" x14ac:dyDescent="0.2">
      <c r="A72" s="26"/>
      <c r="B72" s="39">
        <f t="shared" si="10"/>
        <v>285139530.14999992</v>
      </c>
      <c r="C72" s="7">
        <v>41092</v>
      </c>
      <c r="D72" s="15">
        <v>41093</v>
      </c>
      <c r="E72" s="16">
        <f t="shared" si="11"/>
        <v>1</v>
      </c>
      <c r="F72" s="5">
        <v>1.2E-2</v>
      </c>
      <c r="H72" s="5">
        <f t="shared" si="12"/>
        <v>3.1E-2</v>
      </c>
      <c r="I72" s="30">
        <f>(B72*H72)/360*E72</f>
        <v>24553.681762916658</v>
      </c>
      <c r="J72" s="55"/>
      <c r="K72" s="74"/>
    </row>
    <row r="73" spans="1:11" x14ac:dyDescent="0.2">
      <c r="A73" s="26"/>
      <c r="B73" s="39">
        <f t="shared" si="10"/>
        <v>285139530.14999992</v>
      </c>
      <c r="C73" s="7">
        <v>41093</v>
      </c>
      <c r="D73" s="15"/>
      <c r="E73" s="16"/>
      <c r="F73" s="45"/>
      <c r="G73" s="17"/>
      <c r="H73" s="5"/>
      <c r="I73" s="30"/>
      <c r="J73" s="55"/>
      <c r="K73" s="74"/>
    </row>
    <row r="74" spans="1:11" x14ac:dyDescent="0.2">
      <c r="A74" s="26"/>
      <c r="B74" s="39">
        <f t="shared" si="10"/>
        <v>285139530.14999992</v>
      </c>
      <c r="C74" s="7">
        <v>41093</v>
      </c>
      <c r="D74" s="15">
        <v>41183</v>
      </c>
      <c r="E74" s="16">
        <f t="shared" si="11"/>
        <v>90</v>
      </c>
      <c r="F74" s="5">
        <v>1.2E-2</v>
      </c>
      <c r="G74" s="17">
        <v>41088</v>
      </c>
      <c r="H74" s="5">
        <f t="shared" si="12"/>
        <v>3.1E-2</v>
      </c>
      <c r="I74" s="30">
        <f>(B74*H74)/360*E74</f>
        <v>2209831.3586624991</v>
      </c>
      <c r="J74" s="55"/>
      <c r="K74" s="74"/>
    </row>
    <row r="75" spans="1:11" x14ac:dyDescent="0.2">
      <c r="A75" s="26">
        <v>-6000000</v>
      </c>
      <c r="B75" s="39">
        <f t="shared" si="10"/>
        <v>279139530.14999992</v>
      </c>
      <c r="C75" s="7">
        <v>41183</v>
      </c>
      <c r="D75" s="15"/>
      <c r="E75" s="16"/>
      <c r="F75" s="45"/>
      <c r="G75" s="17"/>
      <c r="H75" s="5"/>
      <c r="I75" s="30"/>
      <c r="J75" s="55">
        <f>SUM(I72:I75)</f>
        <v>2234385.0404254156</v>
      </c>
      <c r="K75" s="74"/>
    </row>
    <row r="76" spans="1:11" x14ac:dyDescent="0.2">
      <c r="A76" s="26"/>
      <c r="B76" s="39">
        <f t="shared" si="10"/>
        <v>279139530.14999992</v>
      </c>
      <c r="C76" s="7">
        <v>41183</v>
      </c>
      <c r="D76" s="15">
        <v>41274</v>
      </c>
      <c r="E76" s="16">
        <f t="shared" si="11"/>
        <v>91</v>
      </c>
      <c r="F76" s="5">
        <v>8.3999999999999995E-3</v>
      </c>
      <c r="G76" s="17">
        <v>41178</v>
      </c>
      <c r="H76" s="5">
        <f t="shared" si="12"/>
        <v>2.7400000000000001E-2</v>
      </c>
      <c r="I76" s="30">
        <f>(B76*H76)/360*E76</f>
        <v>1933351.4013222493</v>
      </c>
      <c r="J76" s="55"/>
      <c r="K76" s="74"/>
    </row>
    <row r="77" spans="1:11" ht="13.5" thickBot="1" x14ac:dyDescent="0.25">
      <c r="A77" s="32">
        <v>-6000000</v>
      </c>
      <c r="B77" s="33">
        <f t="shared" si="10"/>
        <v>273139530.14999992</v>
      </c>
      <c r="C77" s="43">
        <v>41274</v>
      </c>
      <c r="D77" s="65"/>
      <c r="E77" s="34"/>
      <c r="F77" s="46"/>
      <c r="G77" s="36"/>
      <c r="H77" s="35"/>
      <c r="I77" s="37"/>
      <c r="J77" s="82">
        <f>SUM(I76:I77)</f>
        <v>1933351.4013222493</v>
      </c>
      <c r="K77" s="75">
        <f>SUM(I68:I77)</f>
        <v>8784460.8829439543</v>
      </c>
    </row>
    <row r="78" spans="1:11" x14ac:dyDescent="0.2">
      <c r="A78" s="28"/>
      <c r="B78" s="39">
        <f t="shared" si="10"/>
        <v>273139530.14999992</v>
      </c>
      <c r="C78" s="7">
        <v>41274</v>
      </c>
      <c r="D78" s="15">
        <v>41366</v>
      </c>
      <c r="E78" s="16">
        <f t="shared" si="11"/>
        <v>92</v>
      </c>
      <c r="F78" s="5">
        <v>5.0000000000000001E-3</v>
      </c>
      <c r="G78" s="17">
        <v>41636</v>
      </c>
      <c r="H78" s="5">
        <f t="shared" si="12"/>
        <v>2.4E-2</v>
      </c>
      <c r="I78" s="30">
        <f>(B78*H78)/360*E78</f>
        <v>1675255.7849199995</v>
      </c>
      <c r="J78" s="55"/>
      <c r="K78" s="74"/>
    </row>
    <row r="79" spans="1:11" x14ac:dyDescent="0.2">
      <c r="A79" s="26">
        <v>-6000000</v>
      </c>
      <c r="B79" s="39">
        <f t="shared" si="10"/>
        <v>267139530.14999992</v>
      </c>
      <c r="C79" s="7">
        <v>41001</v>
      </c>
      <c r="D79" s="15"/>
      <c r="E79" s="16"/>
      <c r="F79" s="45"/>
      <c r="G79" s="17"/>
      <c r="H79" s="5"/>
      <c r="I79" s="30"/>
      <c r="J79" s="55">
        <f>SUM(I78:I79)</f>
        <v>1675255.7849199995</v>
      </c>
      <c r="K79" s="74"/>
    </row>
    <row r="80" spans="1:11" x14ac:dyDescent="0.2">
      <c r="A80" s="28"/>
      <c r="B80" s="39">
        <f t="shared" si="10"/>
        <v>267139530.14999992</v>
      </c>
      <c r="C80" s="7">
        <v>41366</v>
      </c>
      <c r="D80" s="15">
        <v>41456</v>
      </c>
      <c r="E80" s="16">
        <f t="shared" si="11"/>
        <v>90</v>
      </c>
      <c r="F80" s="5">
        <v>4.7000000000000002E-3</v>
      </c>
      <c r="G80" s="17">
        <v>41362</v>
      </c>
      <c r="H80" s="5">
        <f t="shared" si="12"/>
        <v>2.3699999999999999E-2</v>
      </c>
      <c r="I80" s="30">
        <f>(B80*H80)/360*E80</f>
        <v>1582801.7161387496</v>
      </c>
      <c r="J80" s="55"/>
      <c r="K80" s="74"/>
    </row>
    <row r="81" spans="1:11" x14ac:dyDescent="0.2">
      <c r="A81" s="26">
        <v>-6000000</v>
      </c>
      <c r="B81" s="39">
        <f t="shared" si="10"/>
        <v>261139530.14999992</v>
      </c>
      <c r="C81" s="7">
        <v>41456</v>
      </c>
      <c r="D81" s="15"/>
      <c r="E81" s="16"/>
      <c r="F81" s="45"/>
      <c r="G81" s="17"/>
      <c r="H81" s="5"/>
      <c r="I81" s="30"/>
      <c r="J81" s="55">
        <f>SUM(I80:I81)</f>
        <v>1582801.7161387496</v>
      </c>
      <c r="K81" s="74"/>
    </row>
    <row r="82" spans="1:11" x14ac:dyDescent="0.2">
      <c r="A82" s="28"/>
      <c r="B82" s="28">
        <f t="shared" ref="B82:B99" si="13">B81+A82</f>
        <v>261139530.14999992</v>
      </c>
      <c r="C82" s="7">
        <v>41456</v>
      </c>
      <c r="D82" s="15">
        <v>41547</v>
      </c>
      <c r="E82" s="16">
        <f t="shared" si="11"/>
        <v>91</v>
      </c>
      <c r="F82" s="5">
        <v>4.5999999999999999E-3</v>
      </c>
      <c r="G82" s="17">
        <v>41453</v>
      </c>
      <c r="H82" s="5">
        <f t="shared" si="12"/>
        <v>2.3599999999999999E-2</v>
      </c>
      <c r="I82" s="30">
        <f>(B82*H82)/360*E82</f>
        <v>1557842.3748614993</v>
      </c>
      <c r="J82" s="55"/>
      <c r="K82" s="74"/>
    </row>
    <row r="83" spans="1:11" x14ac:dyDescent="0.2">
      <c r="A83" s="26">
        <v>-6000000</v>
      </c>
      <c r="B83" s="28">
        <f t="shared" si="13"/>
        <v>255139530.14999992</v>
      </c>
      <c r="C83" s="7">
        <v>41547</v>
      </c>
      <c r="D83" s="15"/>
      <c r="E83" s="16"/>
      <c r="F83" s="45"/>
      <c r="G83" s="17"/>
      <c r="H83" s="5"/>
      <c r="I83" s="30"/>
      <c r="J83" s="55">
        <f>SUM(I82:I83)</f>
        <v>1557842.3748614993</v>
      </c>
      <c r="K83" s="74"/>
    </row>
    <row r="84" spans="1:11" x14ac:dyDescent="0.2">
      <c r="A84" s="28"/>
      <c r="B84" s="28">
        <f t="shared" si="13"/>
        <v>255139530.14999992</v>
      </c>
      <c r="C84" s="7">
        <v>41547</v>
      </c>
      <c r="D84" s="15">
        <v>41639</v>
      </c>
      <c r="E84" s="16">
        <f t="shared" si="11"/>
        <v>92</v>
      </c>
      <c r="F84" s="5">
        <v>4.4999999999999997E-3</v>
      </c>
      <c r="G84" s="17">
        <v>41544</v>
      </c>
      <c r="H84" s="5">
        <f t="shared" si="12"/>
        <v>2.35E-2</v>
      </c>
      <c r="I84" s="30">
        <f>(B84*H84)/360*E84</f>
        <v>1532254.622734166</v>
      </c>
      <c r="J84" s="55"/>
      <c r="K84" s="74"/>
    </row>
    <row r="85" spans="1:11" ht="13.5" thickBot="1" x14ac:dyDescent="0.25">
      <c r="A85" s="32">
        <v>-6000000</v>
      </c>
      <c r="B85" s="33">
        <f t="shared" si="13"/>
        <v>249139530.14999992</v>
      </c>
      <c r="C85" s="43">
        <v>41639</v>
      </c>
      <c r="D85" s="65"/>
      <c r="E85" s="34"/>
      <c r="F85" s="46"/>
      <c r="G85" s="36"/>
      <c r="H85" s="35"/>
      <c r="I85" s="37"/>
      <c r="J85" s="82">
        <f>SUM(I84:I85)</f>
        <v>1532254.622734166</v>
      </c>
      <c r="K85" s="75">
        <f>SUM(I78:I85)</f>
        <v>6348154.498654414</v>
      </c>
    </row>
    <row r="86" spans="1:11" x14ac:dyDescent="0.2">
      <c r="A86" s="28"/>
      <c r="B86" s="28">
        <f t="shared" si="13"/>
        <v>249139530.14999992</v>
      </c>
      <c r="C86" s="7">
        <v>41639</v>
      </c>
      <c r="D86" s="15">
        <v>41729</v>
      </c>
      <c r="E86" s="16">
        <f t="shared" si="11"/>
        <v>90</v>
      </c>
      <c r="F86" s="5">
        <v>3.8E-3</v>
      </c>
      <c r="G86" s="17">
        <v>41635</v>
      </c>
      <c r="H86" s="5">
        <f t="shared" si="12"/>
        <v>2.2800000000000001E-2</v>
      </c>
      <c r="I86" s="30">
        <f>(B86*H86)/360*E86</f>
        <v>1420095.3218549995</v>
      </c>
      <c r="J86" s="55"/>
      <c r="K86" s="74"/>
    </row>
    <row r="87" spans="1:11" x14ac:dyDescent="0.2">
      <c r="A87" s="26">
        <v>-6000000</v>
      </c>
      <c r="B87" s="28">
        <f t="shared" si="13"/>
        <v>243139530.14999992</v>
      </c>
      <c r="C87" s="7">
        <v>41729</v>
      </c>
      <c r="D87" s="15"/>
      <c r="E87" s="16"/>
      <c r="F87" s="45"/>
      <c r="G87" s="17"/>
      <c r="H87" s="5"/>
      <c r="I87" s="30"/>
      <c r="J87" s="55">
        <f>SUM(I86:I87)</f>
        <v>1420095.3218549995</v>
      </c>
      <c r="K87" s="74"/>
    </row>
    <row r="88" spans="1:11" x14ac:dyDescent="0.2">
      <c r="A88" s="28"/>
      <c r="B88" s="28">
        <f t="shared" si="13"/>
        <v>243139530.14999992</v>
      </c>
      <c r="C88" s="7">
        <v>41729</v>
      </c>
      <c r="D88" s="15">
        <v>41820</v>
      </c>
      <c r="E88" s="16">
        <f t="shared" si="11"/>
        <v>91</v>
      </c>
      <c r="F88" s="57">
        <v>3.7000000000000002E-3</v>
      </c>
      <c r="G88" s="17">
        <v>41726</v>
      </c>
      <c r="H88" s="5">
        <f t="shared" si="12"/>
        <v>2.2699999999999998E-2</v>
      </c>
      <c r="I88" s="30">
        <f>(B88*H88)/360*E88</f>
        <v>1395148.1317523743</v>
      </c>
      <c r="J88" s="55"/>
      <c r="K88" s="74"/>
    </row>
    <row r="89" spans="1:11" x14ac:dyDescent="0.2">
      <c r="A89" s="26">
        <v>-6000000</v>
      </c>
      <c r="B89" s="28">
        <f t="shared" si="13"/>
        <v>237139530.14999992</v>
      </c>
      <c r="C89" s="7">
        <v>41820</v>
      </c>
      <c r="D89" s="15"/>
      <c r="E89" s="16"/>
      <c r="F89" s="45"/>
      <c r="G89" s="17"/>
      <c r="H89" s="5"/>
      <c r="I89" s="30"/>
      <c r="J89" s="55">
        <f>SUM(I88:I89)</f>
        <v>1395148.1317523743</v>
      </c>
      <c r="K89" s="74"/>
    </row>
    <row r="90" spans="1:11" x14ac:dyDescent="0.2">
      <c r="A90" s="28"/>
      <c r="B90" s="28">
        <f t="shared" si="13"/>
        <v>237139530.14999992</v>
      </c>
      <c r="C90" s="7">
        <v>41820</v>
      </c>
      <c r="D90" s="15">
        <v>41912</v>
      </c>
      <c r="E90" s="16">
        <f t="shared" si="11"/>
        <v>92</v>
      </c>
      <c r="F90" s="57">
        <v>3.5000000000000001E-3</v>
      </c>
      <c r="G90" s="17">
        <v>41817</v>
      </c>
      <c r="H90" s="5">
        <f t="shared" si="12"/>
        <v>2.2499999999999999E-2</v>
      </c>
      <c r="I90" s="30">
        <f>(B90*H90)/360*E90</f>
        <v>1363552.2983624996</v>
      </c>
      <c r="J90" s="55"/>
      <c r="K90" s="74"/>
    </row>
    <row r="91" spans="1:11" x14ac:dyDescent="0.2">
      <c r="A91" s="26">
        <v>-6000000</v>
      </c>
      <c r="B91" s="28">
        <f t="shared" si="13"/>
        <v>231139530.14999992</v>
      </c>
      <c r="C91" s="7">
        <v>41912</v>
      </c>
      <c r="D91" s="15"/>
      <c r="E91" s="16"/>
      <c r="F91" s="45"/>
      <c r="G91" s="17"/>
      <c r="H91" s="5"/>
      <c r="I91" s="30"/>
      <c r="J91" s="55">
        <f>SUM(I90:I91)</f>
        <v>1363552.2983624996</v>
      </c>
      <c r="K91" s="74"/>
    </row>
    <row r="92" spans="1:11" x14ac:dyDescent="0.2">
      <c r="A92" s="28"/>
      <c r="B92" s="28">
        <f t="shared" si="13"/>
        <v>231139530.14999992</v>
      </c>
      <c r="C92" s="7">
        <v>41912</v>
      </c>
      <c r="D92" s="15">
        <v>42004</v>
      </c>
      <c r="E92" s="16">
        <f t="shared" si="11"/>
        <v>92</v>
      </c>
      <c r="F92" s="5">
        <v>3.5000000000000001E-3</v>
      </c>
      <c r="G92" s="17">
        <v>41910</v>
      </c>
      <c r="H92" s="5">
        <f t="shared" si="12"/>
        <v>2.2499999999999999E-2</v>
      </c>
      <c r="I92" s="30">
        <f>(B92*H92)/360*E92</f>
        <v>1329052.2983624996</v>
      </c>
      <c r="J92" s="55"/>
      <c r="K92" s="74"/>
    </row>
    <row r="93" spans="1:11" ht="13.5" thickBot="1" x14ac:dyDescent="0.25">
      <c r="A93" s="32">
        <v>-6000000</v>
      </c>
      <c r="B93" s="33">
        <f t="shared" si="13"/>
        <v>225139530.14999992</v>
      </c>
      <c r="C93" s="43">
        <v>42004</v>
      </c>
      <c r="D93" s="65"/>
      <c r="E93" s="34"/>
      <c r="F93" s="46"/>
      <c r="G93" s="36"/>
      <c r="H93" s="35"/>
      <c r="I93" s="37"/>
      <c r="J93" s="82">
        <f>SUM(I92:I93)</f>
        <v>1329052.2983624996</v>
      </c>
      <c r="K93" s="75">
        <f>SUM(I86:I93)</f>
        <v>5507848.050332373</v>
      </c>
    </row>
    <row r="94" spans="1:11" x14ac:dyDescent="0.2">
      <c r="A94" s="28"/>
      <c r="B94" s="28">
        <f t="shared" si="13"/>
        <v>225139530.14999992</v>
      </c>
      <c r="C94" s="7">
        <v>42004</v>
      </c>
      <c r="D94" s="15">
        <v>42094</v>
      </c>
      <c r="E94" s="16">
        <f t="shared" si="11"/>
        <v>90</v>
      </c>
      <c r="F94" s="5">
        <v>3.3999999999999998E-3</v>
      </c>
      <c r="G94" s="17">
        <v>42002</v>
      </c>
      <c r="H94" s="5">
        <f t="shared" si="12"/>
        <v>2.24E-2</v>
      </c>
      <c r="I94" s="30">
        <f>(B94*H94)/360*E94</f>
        <v>1260781.3688399994</v>
      </c>
      <c r="J94" s="55"/>
      <c r="K94" s="74"/>
    </row>
    <row r="95" spans="1:11" x14ac:dyDescent="0.2">
      <c r="A95" s="26">
        <v>-6000000</v>
      </c>
      <c r="B95" s="28">
        <f t="shared" si="13"/>
        <v>219139530.14999992</v>
      </c>
      <c r="C95" s="7">
        <v>42094</v>
      </c>
      <c r="D95" s="15"/>
      <c r="E95" s="16"/>
      <c r="F95" s="45"/>
      <c r="G95" s="17"/>
      <c r="H95" s="5"/>
      <c r="I95" s="30"/>
      <c r="J95" s="55">
        <f>SUM(I94:I95)</f>
        <v>1260781.3688399994</v>
      </c>
      <c r="K95" s="74"/>
    </row>
    <row r="96" spans="1:11" x14ac:dyDescent="0.2">
      <c r="A96" s="28"/>
      <c r="B96" s="28">
        <f t="shared" si="13"/>
        <v>219139530.14999992</v>
      </c>
      <c r="C96" s="7">
        <v>42094</v>
      </c>
      <c r="D96" s="15">
        <v>42185</v>
      </c>
      <c r="E96" s="16">
        <f t="shared" si="11"/>
        <v>91</v>
      </c>
      <c r="F96" s="5">
        <v>3.0999999999999999E-3</v>
      </c>
      <c r="G96" s="17">
        <v>42090</v>
      </c>
      <c r="H96" s="5">
        <f t="shared" si="12"/>
        <v>2.2099999999999998E-2</v>
      </c>
      <c r="I96" s="30">
        <f t="shared" ref="I96:I146" si="14">(B96*H96)/360*E96</f>
        <v>1224198.6363462913</v>
      </c>
      <c r="J96" s="55"/>
      <c r="K96" s="74"/>
    </row>
    <row r="97" spans="1:11" x14ac:dyDescent="0.2">
      <c r="A97" s="26">
        <v>-6000000</v>
      </c>
      <c r="B97" s="28">
        <f t="shared" si="13"/>
        <v>213139530.14999992</v>
      </c>
      <c r="C97" s="7">
        <v>42185</v>
      </c>
      <c r="D97" s="15"/>
      <c r="E97" s="16"/>
      <c r="F97" s="5"/>
      <c r="G97" s="3"/>
      <c r="H97" s="5"/>
      <c r="I97" s="30"/>
      <c r="J97" s="55">
        <f>SUM(I96:I97)</f>
        <v>1224198.6363462913</v>
      </c>
      <c r="K97" s="74"/>
    </row>
    <row r="98" spans="1:11" x14ac:dyDescent="0.2">
      <c r="A98" s="26"/>
      <c r="B98" s="28">
        <f t="shared" si="13"/>
        <v>213139530.14999992</v>
      </c>
      <c r="C98" s="7">
        <v>42185</v>
      </c>
      <c r="D98" s="15">
        <v>42235</v>
      </c>
      <c r="E98" s="16">
        <f t="shared" si="11"/>
        <v>50</v>
      </c>
      <c r="F98" s="5">
        <v>3.0999999999999999E-3</v>
      </c>
      <c r="G98" s="17">
        <v>42181</v>
      </c>
      <c r="H98" s="5">
        <f>F98+$H$4</f>
        <v>2.2099999999999998E-2</v>
      </c>
      <c r="I98" s="30">
        <f t="shared" si="14"/>
        <v>654219.94671041635</v>
      </c>
      <c r="J98" s="55"/>
      <c r="K98" s="74"/>
    </row>
    <row r="99" spans="1:11" x14ac:dyDescent="0.2">
      <c r="B99" s="28">
        <f t="shared" si="13"/>
        <v>213139530.14999992</v>
      </c>
      <c r="C99" s="7">
        <v>42235</v>
      </c>
      <c r="D99" s="15">
        <v>42277</v>
      </c>
      <c r="E99" s="16">
        <f t="shared" si="11"/>
        <v>42</v>
      </c>
      <c r="F99" s="5">
        <v>3.0999999999999999E-3</v>
      </c>
      <c r="H99" s="5">
        <f>F99+$H$5</f>
        <v>9.5999999999999992E-3</v>
      </c>
      <c r="I99" s="30">
        <f t="shared" si="14"/>
        <v>238716.27376799987</v>
      </c>
      <c r="J99" s="55">
        <f>SUM(I98:I99)</f>
        <v>892936.22047841619</v>
      </c>
      <c r="K99" s="74"/>
    </row>
    <row r="100" spans="1:11" x14ac:dyDescent="0.2">
      <c r="A100" s="26">
        <v>-9500000</v>
      </c>
      <c r="B100" s="28">
        <f t="shared" ref="B100:B146" si="15">B99+A100</f>
        <v>203639530.14999992</v>
      </c>
      <c r="C100" s="7">
        <v>42277</v>
      </c>
      <c r="D100" s="15"/>
      <c r="E100" s="16"/>
      <c r="F100" s="45"/>
      <c r="G100" s="17">
        <v>42272</v>
      </c>
      <c r="H100" s="5"/>
      <c r="I100" s="30"/>
      <c r="J100" s="55"/>
      <c r="K100" s="74"/>
    </row>
    <row r="101" spans="1:11" x14ac:dyDescent="0.2">
      <c r="B101" s="28">
        <f t="shared" si="15"/>
        <v>203639530.14999992</v>
      </c>
      <c r="C101" s="7">
        <v>42277</v>
      </c>
      <c r="D101" s="15">
        <v>42369</v>
      </c>
      <c r="E101" s="16">
        <f t="shared" si="11"/>
        <v>92</v>
      </c>
      <c r="F101" s="5">
        <v>2.8999999999999998E-3</v>
      </c>
      <c r="G101" s="3"/>
      <c r="H101" s="5">
        <f>F101+$H$5</f>
        <v>9.3999999999999986E-3</v>
      </c>
      <c r="I101" s="30">
        <f t="shared" si="14"/>
        <v>489187.40464922198</v>
      </c>
      <c r="J101" s="55">
        <f>SUM(I100:I101)</f>
        <v>489187.40464922198</v>
      </c>
      <c r="K101" s="74"/>
    </row>
    <row r="102" spans="1:11" ht="13.5" thickBot="1" x14ac:dyDescent="0.25">
      <c r="A102" s="32">
        <v>-9500000</v>
      </c>
      <c r="B102" s="33">
        <f t="shared" si="15"/>
        <v>194139530.14999992</v>
      </c>
      <c r="C102" s="43">
        <v>42369</v>
      </c>
      <c r="D102" s="65"/>
      <c r="E102" s="34"/>
      <c r="F102" s="46"/>
      <c r="G102" s="42"/>
      <c r="H102" s="35"/>
      <c r="I102" s="37"/>
      <c r="J102" s="82"/>
      <c r="K102" s="75">
        <f>SUM(I94:I102)</f>
        <v>3867103.6303139282</v>
      </c>
    </row>
    <row r="103" spans="1:11" x14ac:dyDescent="0.2">
      <c r="B103" s="28">
        <f t="shared" si="15"/>
        <v>194139530.14999992</v>
      </c>
      <c r="C103" s="7">
        <v>42369</v>
      </c>
      <c r="D103" s="15">
        <v>42460</v>
      </c>
      <c r="E103" s="16">
        <f t="shared" si="11"/>
        <v>91</v>
      </c>
      <c r="F103" s="5">
        <v>2.8999999999999998E-3</v>
      </c>
      <c r="G103" s="17">
        <v>42367</v>
      </c>
      <c r="H103" s="5">
        <f>F103+$H$5</f>
        <v>9.3999999999999986E-3</v>
      </c>
      <c r="I103" s="30">
        <f t="shared" si="14"/>
        <v>461297.09469530534</v>
      </c>
      <c r="J103" s="55"/>
      <c r="K103" s="74"/>
    </row>
    <row r="104" spans="1:11" x14ac:dyDescent="0.2">
      <c r="A104" s="26">
        <v>-9500000</v>
      </c>
      <c r="B104" s="28">
        <f t="shared" si="15"/>
        <v>184639530.14999992</v>
      </c>
      <c r="C104" s="7">
        <v>42460</v>
      </c>
      <c r="D104" s="15"/>
      <c r="E104" s="16"/>
      <c r="F104" s="45"/>
      <c r="G104" s="3"/>
      <c r="H104" s="5"/>
      <c r="I104" s="30">
        <f t="shared" si="14"/>
        <v>0</v>
      </c>
      <c r="J104" s="55">
        <f>SUM(I103:I104)</f>
        <v>461297.09469530534</v>
      </c>
      <c r="K104" s="74"/>
    </row>
    <row r="105" spans="1:11" x14ac:dyDescent="0.2">
      <c r="B105" s="28">
        <f t="shared" si="15"/>
        <v>184639530.14999992</v>
      </c>
      <c r="C105" s="7">
        <v>42460</v>
      </c>
      <c r="D105" s="15">
        <v>42551</v>
      </c>
      <c r="E105" s="16">
        <f t="shared" si="11"/>
        <v>91</v>
      </c>
      <c r="F105" s="5">
        <v>2.8999999999999998E-3</v>
      </c>
      <c r="G105" s="17">
        <v>42458</v>
      </c>
      <c r="H105" s="5">
        <f>F105+$H$5</f>
        <v>9.3999999999999986E-3</v>
      </c>
      <c r="I105" s="30">
        <f t="shared" si="14"/>
        <v>438724.03913974977</v>
      </c>
      <c r="J105" s="55"/>
      <c r="K105" s="74"/>
    </row>
    <row r="106" spans="1:11" x14ac:dyDescent="0.2">
      <c r="A106" s="26">
        <v>-9500000</v>
      </c>
      <c r="B106" s="28">
        <f t="shared" si="15"/>
        <v>175139530.14999992</v>
      </c>
      <c r="C106" s="7">
        <v>42551</v>
      </c>
      <c r="D106" s="15"/>
      <c r="E106" s="16"/>
      <c r="F106" s="45"/>
      <c r="G106" s="3"/>
      <c r="H106" s="5"/>
      <c r="I106" s="30">
        <f t="shared" si="14"/>
        <v>0</v>
      </c>
      <c r="J106" s="55">
        <f>SUM(I105:I106)</f>
        <v>438724.03913974977</v>
      </c>
      <c r="K106" s="74"/>
    </row>
    <row r="107" spans="1:11" x14ac:dyDescent="0.2">
      <c r="B107" s="28">
        <f t="shared" si="15"/>
        <v>175139530.14999992</v>
      </c>
      <c r="C107" s="7">
        <v>42551</v>
      </c>
      <c r="D107" s="15">
        <v>42643</v>
      </c>
      <c r="E107" s="16">
        <f t="shared" si="11"/>
        <v>92</v>
      </c>
      <c r="F107" s="5">
        <v>2.8999999999999998E-3</v>
      </c>
      <c r="G107" s="17">
        <v>42549</v>
      </c>
      <c r="H107" s="5">
        <f>F107+$H$5</f>
        <v>9.3999999999999986E-3</v>
      </c>
      <c r="I107" s="30">
        <f t="shared" si="14"/>
        <v>420724.07131588861</v>
      </c>
      <c r="J107" s="55"/>
      <c r="K107" s="74"/>
    </row>
    <row r="108" spans="1:11" x14ac:dyDescent="0.2">
      <c r="A108" s="26">
        <v>-9500000</v>
      </c>
      <c r="B108" s="28">
        <f t="shared" si="15"/>
        <v>165639530.14999992</v>
      </c>
      <c r="C108" s="7">
        <v>42643</v>
      </c>
      <c r="D108" s="15"/>
      <c r="E108" s="16"/>
      <c r="F108" s="45"/>
      <c r="G108" s="3"/>
      <c r="H108" s="5"/>
      <c r="I108" s="30">
        <f t="shared" si="14"/>
        <v>0</v>
      </c>
      <c r="J108" s="55">
        <f>SUM(I107:I108)</f>
        <v>420724.07131588861</v>
      </c>
      <c r="K108" s="74"/>
    </row>
    <row r="109" spans="1:11" x14ac:dyDescent="0.2">
      <c r="B109" s="28">
        <f t="shared" si="15"/>
        <v>165639530.14999992</v>
      </c>
      <c r="C109" s="7">
        <v>42643</v>
      </c>
      <c r="D109" s="15">
        <v>42734</v>
      </c>
      <c r="E109" s="16">
        <f t="shared" si="11"/>
        <v>91</v>
      </c>
      <c r="F109" s="5">
        <v>2.8999999999999998E-3</v>
      </c>
      <c r="G109" s="17">
        <v>42641</v>
      </c>
      <c r="H109" s="5">
        <f>F109+$H$5</f>
        <v>9.3999999999999986E-3</v>
      </c>
      <c r="I109" s="30">
        <f t="shared" si="14"/>
        <v>393577.92802863859</v>
      </c>
      <c r="J109" s="55"/>
      <c r="K109" s="74"/>
    </row>
    <row r="110" spans="1:11" ht="13.5" thickBot="1" x14ac:dyDescent="0.25">
      <c r="A110" s="32">
        <v>-9500000</v>
      </c>
      <c r="B110" s="33">
        <f t="shared" si="15"/>
        <v>156139530.14999992</v>
      </c>
      <c r="C110" s="43">
        <v>42734</v>
      </c>
      <c r="D110" s="65"/>
      <c r="E110" s="34"/>
      <c r="F110" s="46"/>
      <c r="G110" s="42"/>
      <c r="H110" s="35"/>
      <c r="I110" s="37">
        <f t="shared" si="14"/>
        <v>0</v>
      </c>
      <c r="J110" s="82">
        <f>SUM(I109:I110)</f>
        <v>393577.92802863859</v>
      </c>
      <c r="K110" s="75">
        <f>SUM(I103:I110)</f>
        <v>1714323.1331795822</v>
      </c>
    </row>
    <row r="111" spans="1:11" x14ac:dyDescent="0.2">
      <c r="B111" s="28">
        <f t="shared" si="15"/>
        <v>156139530.14999992</v>
      </c>
      <c r="C111" s="7">
        <v>42734</v>
      </c>
      <c r="D111" s="15">
        <v>42825</v>
      </c>
      <c r="E111" s="16">
        <f t="shared" si="11"/>
        <v>91</v>
      </c>
      <c r="F111" s="5">
        <v>2.8E-3</v>
      </c>
      <c r="G111" s="17">
        <v>42733</v>
      </c>
      <c r="H111" s="5">
        <f>F111+$H$5</f>
        <v>9.2999999999999992E-3</v>
      </c>
      <c r="I111" s="30">
        <f t="shared" si="14"/>
        <v>367058.01212762482</v>
      </c>
      <c r="J111" s="55"/>
      <c r="K111" s="74"/>
    </row>
    <row r="112" spans="1:11" x14ac:dyDescent="0.2">
      <c r="A112" s="26">
        <v>-9500000</v>
      </c>
      <c r="B112" s="28">
        <f t="shared" si="15"/>
        <v>146639530.14999992</v>
      </c>
      <c r="C112" s="7">
        <v>42825</v>
      </c>
      <c r="D112" s="7"/>
      <c r="E112" s="16"/>
      <c r="F112" s="5"/>
      <c r="G112" s="3"/>
      <c r="H112" s="5"/>
      <c r="I112" s="30">
        <f t="shared" si="14"/>
        <v>0</v>
      </c>
      <c r="J112" s="55">
        <f>SUM(I111:I112)</f>
        <v>367058.01212762482</v>
      </c>
      <c r="K112" s="74"/>
    </row>
    <row r="113" spans="1:11" x14ac:dyDescent="0.2">
      <c r="B113" s="28">
        <f t="shared" si="15"/>
        <v>146639530.14999992</v>
      </c>
      <c r="C113" s="7">
        <v>42825</v>
      </c>
      <c r="D113" s="15">
        <v>42916</v>
      </c>
      <c r="E113" s="16">
        <f t="shared" si="11"/>
        <v>91</v>
      </c>
      <c r="F113" s="5">
        <v>2.8E-3</v>
      </c>
      <c r="G113" s="17">
        <v>42823</v>
      </c>
      <c r="H113" s="5">
        <f>F113+$H$5</f>
        <v>9.2999999999999992E-3</v>
      </c>
      <c r="I113" s="30">
        <f>(B113*H113)/360*E113</f>
        <v>344725.09546095814</v>
      </c>
      <c r="J113" s="55"/>
      <c r="K113" s="74"/>
    </row>
    <row r="114" spans="1:11" x14ac:dyDescent="0.2">
      <c r="A114" s="26">
        <v>-9500000</v>
      </c>
      <c r="B114" s="28">
        <f t="shared" si="15"/>
        <v>137139530.14999992</v>
      </c>
      <c r="C114" s="7" t="s">
        <v>10</v>
      </c>
      <c r="D114" s="15"/>
      <c r="E114" s="16"/>
      <c r="F114" s="45"/>
      <c r="G114" s="3"/>
      <c r="H114" s="5"/>
      <c r="I114" s="30">
        <f t="shared" si="14"/>
        <v>0</v>
      </c>
      <c r="J114" s="55">
        <f>SUM(I112:I114)</f>
        <v>344725.09546095814</v>
      </c>
      <c r="K114" s="74"/>
    </row>
    <row r="115" spans="1:11" x14ac:dyDescent="0.2">
      <c r="A115" s="26"/>
      <c r="B115" s="28">
        <f t="shared" si="15"/>
        <v>137139530.14999992</v>
      </c>
      <c r="C115" s="7">
        <v>42916</v>
      </c>
      <c r="D115" s="15">
        <v>43010</v>
      </c>
      <c r="E115" s="16">
        <f t="shared" si="11"/>
        <v>94</v>
      </c>
      <c r="F115" s="5">
        <v>3.0000000000000001E-3</v>
      </c>
      <c r="G115" s="17">
        <v>42914</v>
      </c>
      <c r="H115" s="5">
        <f>F115+$H$5</f>
        <v>9.4999999999999998E-3</v>
      </c>
      <c r="I115" s="30">
        <f t="shared" si="14"/>
        <v>340182.2233998609</v>
      </c>
      <c r="J115" s="55"/>
      <c r="K115" s="74"/>
    </row>
    <row r="116" spans="1:11" x14ac:dyDescent="0.2">
      <c r="A116" s="26">
        <v>-9500000</v>
      </c>
      <c r="B116" s="28">
        <f t="shared" si="15"/>
        <v>127639530.14999992</v>
      </c>
      <c r="C116" s="7">
        <v>43010</v>
      </c>
      <c r="D116" s="15"/>
      <c r="E116" s="16"/>
      <c r="F116" s="45"/>
      <c r="G116" s="3"/>
      <c r="H116" s="5"/>
      <c r="I116" s="30">
        <f t="shared" si="14"/>
        <v>0</v>
      </c>
      <c r="J116" s="55">
        <f>SUM(I115:I116)</f>
        <v>340182.2233998609</v>
      </c>
      <c r="K116" s="74"/>
    </row>
    <row r="117" spans="1:11" x14ac:dyDescent="0.2">
      <c r="A117" s="26"/>
      <c r="B117" s="28">
        <f t="shared" si="15"/>
        <v>127639530.14999992</v>
      </c>
      <c r="C117" s="7">
        <v>43010</v>
      </c>
      <c r="D117" s="7">
        <v>43040</v>
      </c>
      <c r="E117" s="16">
        <f t="shared" si="11"/>
        <v>30</v>
      </c>
      <c r="F117" s="5">
        <v>4.7000000000000002E-3</v>
      </c>
      <c r="G117" s="17">
        <v>43005</v>
      </c>
      <c r="H117" s="5">
        <f>F117+$H$5</f>
        <v>1.12E-2</v>
      </c>
      <c r="I117" s="30">
        <f t="shared" si="14"/>
        <v>119130.22813999992</v>
      </c>
      <c r="J117" s="55"/>
      <c r="K117" s="74"/>
    </row>
    <row r="118" spans="1:11" x14ac:dyDescent="0.2">
      <c r="A118" s="26"/>
      <c r="B118" s="28">
        <f t="shared" si="15"/>
        <v>127639530.14999992</v>
      </c>
      <c r="C118" s="7">
        <v>43040</v>
      </c>
      <c r="D118" s="7">
        <v>43098</v>
      </c>
      <c r="E118" s="16">
        <f t="shared" si="11"/>
        <v>58</v>
      </c>
      <c r="F118" s="78">
        <v>8.0000000000000002E-3</v>
      </c>
      <c r="G118" s="79">
        <v>43039</v>
      </c>
      <c r="H118" s="5">
        <v>8.0000000000000002E-3</v>
      </c>
      <c r="I118" s="30">
        <f t="shared" si="14"/>
        <v>164513.17219333322</v>
      </c>
      <c r="J118" s="55"/>
      <c r="K118" s="74"/>
    </row>
    <row r="119" spans="1:11" ht="13.5" thickBot="1" x14ac:dyDescent="0.25">
      <c r="A119" s="32">
        <v>-9500000</v>
      </c>
      <c r="B119" s="33">
        <f t="shared" si="15"/>
        <v>118139530.14999992</v>
      </c>
      <c r="C119" s="43">
        <v>43098</v>
      </c>
      <c r="D119" s="65"/>
      <c r="E119" s="34"/>
      <c r="F119" s="46"/>
      <c r="G119" s="42"/>
      <c r="H119" s="35"/>
      <c r="I119" s="37">
        <f t="shared" si="14"/>
        <v>0</v>
      </c>
      <c r="J119" s="82">
        <f>SUM(I117:I119)</f>
        <v>283643.40033333312</v>
      </c>
      <c r="K119" s="75">
        <f>SUM(I111:I119)</f>
        <v>1335608.7313217772</v>
      </c>
    </row>
    <row r="120" spans="1:11" x14ac:dyDescent="0.2">
      <c r="A120" s="26"/>
      <c r="B120" s="28">
        <f t="shared" si="15"/>
        <v>118139530.14999992</v>
      </c>
      <c r="C120" s="7">
        <v>43098</v>
      </c>
      <c r="D120" s="15">
        <v>43193</v>
      </c>
      <c r="E120" s="16">
        <f t="shared" si="11"/>
        <v>95</v>
      </c>
      <c r="F120" s="5">
        <v>8.0000000000000002E-3</v>
      </c>
      <c r="G120" s="17"/>
      <c r="H120" s="5">
        <v>8.0000000000000002E-3</v>
      </c>
      <c r="I120" s="30">
        <f t="shared" si="14"/>
        <v>249405.67476111095</v>
      </c>
      <c r="J120" s="55"/>
      <c r="K120" s="74"/>
    </row>
    <row r="121" spans="1:11" x14ac:dyDescent="0.2">
      <c r="A121" s="26">
        <v>-9500000</v>
      </c>
      <c r="B121" s="28">
        <f t="shared" si="15"/>
        <v>108639530.14999992</v>
      </c>
      <c r="C121" s="7">
        <v>43193</v>
      </c>
      <c r="D121" s="15"/>
      <c r="E121" s="16"/>
      <c r="F121" s="5"/>
      <c r="G121" s="3"/>
      <c r="H121" s="5"/>
      <c r="I121" s="30">
        <f t="shared" si="14"/>
        <v>0</v>
      </c>
      <c r="J121" s="55">
        <f>SUM(I120:I121)</f>
        <v>249405.67476111095</v>
      </c>
      <c r="K121" s="74"/>
    </row>
    <row r="122" spans="1:11" x14ac:dyDescent="0.2">
      <c r="A122" s="26"/>
      <c r="B122" s="28">
        <f t="shared" si="15"/>
        <v>108639530.14999992</v>
      </c>
      <c r="C122" s="7">
        <v>43193</v>
      </c>
      <c r="D122" s="15">
        <v>43283</v>
      </c>
      <c r="E122" s="16">
        <f t="shared" si="11"/>
        <v>90</v>
      </c>
      <c r="F122" s="5">
        <v>8.0000000000000002E-3</v>
      </c>
      <c r="G122" s="17"/>
      <c r="H122" s="5">
        <v>8.0000000000000002E-3</v>
      </c>
      <c r="I122" s="30">
        <f t="shared" si="14"/>
        <v>217279.06029999984</v>
      </c>
      <c r="J122" s="55"/>
      <c r="K122" s="74"/>
    </row>
    <row r="123" spans="1:11" x14ac:dyDescent="0.2">
      <c r="A123" s="26">
        <v>-9500000</v>
      </c>
      <c r="B123" s="28">
        <f t="shared" si="15"/>
        <v>99139530.149999917</v>
      </c>
      <c r="C123" s="7">
        <v>43283</v>
      </c>
      <c r="D123" s="15"/>
      <c r="E123" s="16"/>
      <c r="F123" s="5"/>
      <c r="G123" s="3"/>
      <c r="H123" s="5"/>
      <c r="I123" s="30">
        <f t="shared" si="14"/>
        <v>0</v>
      </c>
      <c r="J123" s="55">
        <f>SUM(I122:I123)</f>
        <v>217279.06029999984</v>
      </c>
      <c r="K123" s="74"/>
    </row>
    <row r="124" spans="1:11" x14ac:dyDescent="0.2">
      <c r="A124" s="26"/>
      <c r="B124" s="28">
        <f t="shared" si="15"/>
        <v>99139530.149999917</v>
      </c>
      <c r="C124" s="7">
        <v>43283</v>
      </c>
      <c r="D124" s="15">
        <v>43373</v>
      </c>
      <c r="E124" s="16">
        <f t="shared" si="11"/>
        <v>90</v>
      </c>
      <c r="F124" s="5">
        <v>8.0000000000000002E-3</v>
      </c>
      <c r="G124" s="3"/>
      <c r="H124" s="5">
        <v>8.0000000000000002E-3</v>
      </c>
      <c r="I124" s="30">
        <f t="shared" si="14"/>
        <v>198279.06029999981</v>
      </c>
      <c r="J124" s="55"/>
      <c r="K124" s="74"/>
    </row>
    <row r="125" spans="1:11" x14ac:dyDescent="0.2">
      <c r="A125" s="26">
        <v>-9500000</v>
      </c>
      <c r="B125" s="28">
        <f t="shared" si="15"/>
        <v>89639530.149999917</v>
      </c>
      <c r="C125" s="7">
        <v>43373</v>
      </c>
      <c r="D125" s="15"/>
      <c r="E125" s="16"/>
      <c r="F125" s="45"/>
      <c r="G125" s="3"/>
      <c r="H125" s="5"/>
      <c r="I125" s="30">
        <f t="shared" si="14"/>
        <v>0</v>
      </c>
      <c r="J125" s="55">
        <f>SUM(I124:I125)</f>
        <v>198279.06029999981</v>
      </c>
      <c r="K125" s="74"/>
    </row>
    <row r="126" spans="1:11" x14ac:dyDescent="0.2">
      <c r="A126" s="26"/>
      <c r="B126" s="28">
        <f t="shared" si="15"/>
        <v>89639530.149999917</v>
      </c>
      <c r="C126" s="7">
        <v>43373</v>
      </c>
      <c r="D126" s="7">
        <v>43404</v>
      </c>
      <c r="E126" s="16">
        <f t="shared" si="11"/>
        <v>31</v>
      </c>
      <c r="F126" s="5">
        <v>8.0000000000000002E-3</v>
      </c>
      <c r="G126" s="3"/>
      <c r="H126" s="5">
        <v>8.0000000000000002E-3</v>
      </c>
      <c r="I126" s="30">
        <f t="shared" si="14"/>
        <v>61751.676325555498</v>
      </c>
      <c r="J126" s="55"/>
      <c r="K126" s="74"/>
    </row>
    <row r="127" spans="1:11" x14ac:dyDescent="0.2">
      <c r="A127" s="26"/>
      <c r="B127" s="28">
        <f>B125+A127</f>
        <v>89639530.149999917</v>
      </c>
      <c r="C127" s="7">
        <v>43404</v>
      </c>
      <c r="D127" s="15">
        <v>43465</v>
      </c>
      <c r="E127" s="16">
        <f t="shared" si="11"/>
        <v>61</v>
      </c>
      <c r="F127" s="45">
        <v>0.02</v>
      </c>
      <c r="G127" s="3"/>
      <c r="H127" s="5">
        <f>F127+$H$5</f>
        <v>2.6499999999999999E-2</v>
      </c>
      <c r="I127" s="30">
        <f t="shared" si="14"/>
        <v>402506.39024298574</v>
      </c>
      <c r="J127" s="55"/>
      <c r="K127" s="74"/>
    </row>
    <row r="128" spans="1:11" ht="13.5" thickBot="1" x14ac:dyDescent="0.25">
      <c r="A128" s="32">
        <v>-9500000</v>
      </c>
      <c r="B128" s="33">
        <f t="shared" si="15"/>
        <v>80139530.149999917</v>
      </c>
      <c r="C128" s="43">
        <v>43465</v>
      </c>
      <c r="D128" s="65"/>
      <c r="E128" s="34"/>
      <c r="F128" s="46"/>
      <c r="G128" s="42"/>
      <c r="H128" s="35"/>
      <c r="I128" s="37">
        <f t="shared" si="14"/>
        <v>0</v>
      </c>
      <c r="J128" s="82">
        <f>SUM(I126:I127)</f>
        <v>464258.06656854122</v>
      </c>
      <c r="K128" s="75">
        <f>SUM(I120:I128)</f>
        <v>1129221.8619296518</v>
      </c>
    </row>
    <row r="129" spans="1:11" x14ac:dyDescent="0.2">
      <c r="B129" s="28">
        <f t="shared" si="15"/>
        <v>80139530.149999917</v>
      </c>
      <c r="C129" s="7">
        <v>43465</v>
      </c>
      <c r="D129" s="15">
        <v>43555</v>
      </c>
      <c r="E129" s="16">
        <f t="shared" si="11"/>
        <v>90</v>
      </c>
      <c r="F129" s="45">
        <v>0.02</v>
      </c>
      <c r="G129" s="3"/>
      <c r="H129" s="5">
        <f>F129+$H$5</f>
        <v>2.6499999999999999E-2</v>
      </c>
      <c r="I129" s="30">
        <f t="shared" si="14"/>
        <v>530924.38724374946</v>
      </c>
      <c r="J129" s="55"/>
      <c r="K129" s="74"/>
    </row>
    <row r="130" spans="1:11" x14ac:dyDescent="0.2">
      <c r="A130" s="26">
        <v>-9500000</v>
      </c>
      <c r="B130" s="28">
        <f t="shared" si="15"/>
        <v>70639530.149999917</v>
      </c>
      <c r="C130" s="7">
        <v>43555</v>
      </c>
      <c r="D130" s="15"/>
      <c r="E130" s="16"/>
      <c r="F130" s="45"/>
      <c r="G130" s="3"/>
      <c r="H130" s="5"/>
      <c r="I130" s="30">
        <f t="shared" si="14"/>
        <v>0</v>
      </c>
      <c r="J130" s="55">
        <f>SUM(I129:I130)</f>
        <v>530924.38724374946</v>
      </c>
      <c r="K130" s="74"/>
    </row>
    <row r="131" spans="1:11" x14ac:dyDescent="0.2">
      <c r="A131" s="26"/>
      <c r="B131" s="28">
        <f t="shared" si="15"/>
        <v>70639530.149999917</v>
      </c>
      <c r="C131" s="7">
        <v>43554</v>
      </c>
      <c r="D131" s="15">
        <v>43646</v>
      </c>
      <c r="E131" s="16">
        <f t="shared" si="11"/>
        <v>92</v>
      </c>
      <c r="F131" s="45">
        <v>0.02</v>
      </c>
      <c r="G131" s="3"/>
      <c r="H131" s="5">
        <f>F131+$H$5</f>
        <v>2.6499999999999999E-2</v>
      </c>
      <c r="I131" s="30">
        <f t="shared" si="14"/>
        <v>478386.5958491661</v>
      </c>
      <c r="J131" s="55"/>
      <c r="K131" s="74"/>
    </row>
    <row r="132" spans="1:11" x14ac:dyDescent="0.2">
      <c r="A132" s="26">
        <v>-9500000</v>
      </c>
      <c r="B132" s="28">
        <f t="shared" si="15"/>
        <v>61139530.149999917</v>
      </c>
      <c r="C132" s="7">
        <v>43646</v>
      </c>
      <c r="D132" s="15"/>
      <c r="E132" s="16"/>
      <c r="F132" s="45"/>
      <c r="G132" s="3"/>
      <c r="H132" s="5"/>
      <c r="I132" s="30">
        <f t="shared" si="14"/>
        <v>0</v>
      </c>
      <c r="J132" s="55">
        <f>SUM(I131:I132)</f>
        <v>478386.5958491661</v>
      </c>
      <c r="K132" s="74"/>
    </row>
    <row r="133" spans="1:11" x14ac:dyDescent="0.2">
      <c r="A133" s="26"/>
      <c r="B133" s="28">
        <f t="shared" si="15"/>
        <v>61139530.149999917</v>
      </c>
      <c r="C133" s="7">
        <v>43646</v>
      </c>
      <c r="D133" s="15">
        <v>43738</v>
      </c>
      <c r="E133" s="16">
        <f t="shared" si="11"/>
        <v>92</v>
      </c>
      <c r="F133" s="45">
        <v>0.02</v>
      </c>
      <c r="G133" s="3"/>
      <c r="H133" s="5">
        <f>F133+$H$5</f>
        <v>2.6499999999999999E-2</v>
      </c>
      <c r="I133" s="30">
        <f t="shared" si="14"/>
        <v>414050.48473805503</v>
      </c>
      <c r="J133" s="55"/>
      <c r="K133" s="74"/>
    </row>
    <row r="134" spans="1:11" x14ac:dyDescent="0.2">
      <c r="A134" s="26">
        <v>-9500000</v>
      </c>
      <c r="B134" s="28">
        <f t="shared" si="15"/>
        <v>51639530.149999917</v>
      </c>
      <c r="C134" s="7">
        <v>43738</v>
      </c>
      <c r="D134" s="15"/>
      <c r="E134" s="16"/>
      <c r="F134" s="45"/>
      <c r="G134" s="3"/>
      <c r="H134" s="5"/>
      <c r="I134" s="30">
        <f t="shared" si="14"/>
        <v>0</v>
      </c>
      <c r="J134" s="55">
        <f>SUM(I133:I134)</f>
        <v>414050.48473805503</v>
      </c>
      <c r="K134" s="74"/>
    </row>
    <row r="135" spans="1:11" x14ac:dyDescent="0.2">
      <c r="A135" s="26"/>
      <c r="B135" s="28">
        <f t="shared" si="15"/>
        <v>51639530.149999917</v>
      </c>
      <c r="C135" s="7">
        <v>43738</v>
      </c>
      <c r="D135" s="15">
        <v>43830</v>
      </c>
      <c r="E135" s="16">
        <f t="shared" ref="E135:E145" si="16">D135-C135</f>
        <v>92</v>
      </c>
      <c r="F135" s="45">
        <v>2.1999999999999999E-2</v>
      </c>
      <c r="G135" s="3"/>
      <c r="H135" s="5">
        <f>F135+$H$5</f>
        <v>2.8499999999999998E-2</v>
      </c>
      <c r="I135" s="30">
        <f t="shared" si="14"/>
        <v>376107.91125916608</v>
      </c>
      <c r="J135" s="55"/>
      <c r="K135" s="74"/>
    </row>
    <row r="136" spans="1:11" ht="13.5" thickBot="1" x14ac:dyDescent="0.25">
      <c r="A136" s="32">
        <v>-9500000</v>
      </c>
      <c r="B136" s="33">
        <f t="shared" si="15"/>
        <v>42139530.149999917</v>
      </c>
      <c r="C136" s="43">
        <v>43830</v>
      </c>
      <c r="D136" s="65"/>
      <c r="E136" s="34"/>
      <c r="F136" s="46"/>
      <c r="G136" s="42"/>
      <c r="H136" s="35"/>
      <c r="I136" s="37">
        <f t="shared" si="14"/>
        <v>0</v>
      </c>
      <c r="J136" s="82">
        <f>SUM(I135:I136)</f>
        <v>376107.91125916608</v>
      </c>
      <c r="K136" s="75">
        <f>SUM(I129:I136)</f>
        <v>1799469.3790901364</v>
      </c>
    </row>
    <row r="137" spans="1:11" x14ac:dyDescent="0.2">
      <c r="A137" s="26"/>
      <c r="B137" s="28">
        <f t="shared" si="15"/>
        <v>42139530.149999917</v>
      </c>
      <c r="C137" s="7">
        <v>43830</v>
      </c>
      <c r="D137" s="15">
        <v>43921</v>
      </c>
      <c r="E137" s="16">
        <f t="shared" si="16"/>
        <v>91</v>
      </c>
      <c r="F137" s="45">
        <v>2.5000000000000001E-2</v>
      </c>
      <c r="G137" s="3"/>
      <c r="H137" s="5">
        <f>F137+$H$5</f>
        <v>3.15E-2</v>
      </c>
      <c r="I137" s="30">
        <f t="shared" si="14"/>
        <v>335536.00881937437</v>
      </c>
      <c r="J137" s="55"/>
      <c r="K137" s="74"/>
    </row>
    <row r="138" spans="1:11" x14ac:dyDescent="0.2">
      <c r="A138" s="26">
        <v>-9500000</v>
      </c>
      <c r="B138" s="28">
        <f t="shared" si="15"/>
        <v>32639530.149999917</v>
      </c>
      <c r="C138" s="7" t="s">
        <v>11</v>
      </c>
      <c r="D138" s="15"/>
      <c r="E138" s="16"/>
      <c r="F138" s="45"/>
      <c r="G138" s="3"/>
      <c r="H138" s="5"/>
      <c r="I138" s="30">
        <f t="shared" si="14"/>
        <v>0</v>
      </c>
      <c r="J138" s="55">
        <f>SUM(I137:I138)</f>
        <v>335536.00881937437</v>
      </c>
      <c r="K138" s="74"/>
    </row>
    <row r="139" spans="1:11" x14ac:dyDescent="0.2">
      <c r="A139" s="26"/>
      <c r="B139" s="28">
        <f t="shared" si="15"/>
        <v>32639530.149999917</v>
      </c>
      <c r="C139" s="7">
        <v>43921</v>
      </c>
      <c r="D139" s="15">
        <v>44012</v>
      </c>
      <c r="E139" s="16">
        <f t="shared" si="16"/>
        <v>91</v>
      </c>
      <c r="F139" s="45">
        <v>2.8000000000000001E-2</v>
      </c>
      <c r="G139" s="3"/>
      <c r="H139" s="5">
        <f>F139+$H$5</f>
        <v>3.4500000000000003E-2</v>
      </c>
      <c r="I139" s="30">
        <f t="shared" si="14"/>
        <v>284643.9025164576</v>
      </c>
      <c r="J139" s="55"/>
      <c r="K139" s="74"/>
    </row>
    <row r="140" spans="1:11" x14ac:dyDescent="0.2">
      <c r="A140" s="26">
        <v>-9500000</v>
      </c>
      <c r="B140" s="28">
        <f t="shared" si="15"/>
        <v>23139530.149999917</v>
      </c>
      <c r="C140" s="7">
        <v>44012</v>
      </c>
      <c r="D140" s="15"/>
      <c r="E140" s="16"/>
      <c r="F140" s="45"/>
      <c r="G140" s="3"/>
      <c r="H140" s="5"/>
      <c r="I140" s="30">
        <f t="shared" si="14"/>
        <v>0</v>
      </c>
      <c r="J140" s="55">
        <f>SUM(I139:I140)</f>
        <v>284643.9025164576</v>
      </c>
      <c r="K140" s="74"/>
    </row>
    <row r="141" spans="1:11" x14ac:dyDescent="0.2">
      <c r="A141" s="26"/>
      <c r="B141" s="28">
        <f t="shared" si="15"/>
        <v>23139530.149999917</v>
      </c>
      <c r="C141" s="7">
        <v>44012</v>
      </c>
      <c r="D141" s="15">
        <v>44104</v>
      </c>
      <c r="E141" s="16">
        <f t="shared" si="16"/>
        <v>92</v>
      </c>
      <c r="F141" s="45">
        <v>3.1E-2</v>
      </c>
      <c r="G141" s="3"/>
      <c r="H141" s="5">
        <f>F141+$H$5</f>
        <v>3.7499999999999999E-2</v>
      </c>
      <c r="I141" s="30">
        <f t="shared" si="14"/>
        <v>221753.83060416585</v>
      </c>
      <c r="J141" s="55"/>
      <c r="K141" s="74"/>
    </row>
    <row r="142" spans="1:11" x14ac:dyDescent="0.2">
      <c r="A142" s="26">
        <v>-9500000</v>
      </c>
      <c r="B142" s="28">
        <f t="shared" si="15"/>
        <v>13639530.149999917</v>
      </c>
      <c r="C142" s="7">
        <v>44104</v>
      </c>
      <c r="D142" s="15"/>
      <c r="E142" s="16"/>
      <c r="F142" s="45"/>
      <c r="G142" s="3"/>
      <c r="H142" s="5"/>
      <c r="I142" s="30">
        <f t="shared" si="14"/>
        <v>0</v>
      </c>
      <c r="J142" s="55">
        <f>SUM(I141:I142)</f>
        <v>221753.83060416585</v>
      </c>
      <c r="K142" s="74"/>
    </row>
    <row r="143" spans="1:11" x14ac:dyDescent="0.2">
      <c r="A143" s="26"/>
      <c r="B143" s="28">
        <f t="shared" si="15"/>
        <v>13639530.149999917</v>
      </c>
      <c r="C143" s="7">
        <v>44104</v>
      </c>
      <c r="D143" s="15">
        <v>44196</v>
      </c>
      <c r="E143" s="16">
        <f t="shared" si="16"/>
        <v>92</v>
      </c>
      <c r="F143" s="45">
        <v>3.4000000000000002E-2</v>
      </c>
      <c r="G143" s="3"/>
      <c r="H143" s="5">
        <f>F143+$H$5</f>
        <v>4.0500000000000001E-2</v>
      </c>
      <c r="I143" s="30">
        <f t="shared" si="14"/>
        <v>141169.13705249914</v>
      </c>
      <c r="J143" s="55"/>
      <c r="K143" s="74"/>
    </row>
    <row r="144" spans="1:11" ht="13.5" thickBot="1" x14ac:dyDescent="0.25">
      <c r="A144" s="32">
        <v>-9500000</v>
      </c>
      <c r="B144" s="33">
        <f t="shared" si="15"/>
        <v>4139530.1499999166</v>
      </c>
      <c r="C144" s="43">
        <v>44196</v>
      </c>
      <c r="D144" s="65"/>
      <c r="E144" s="34"/>
      <c r="F144" s="46"/>
      <c r="G144" s="42"/>
      <c r="H144" s="35"/>
      <c r="I144" s="37">
        <f t="shared" si="14"/>
        <v>0</v>
      </c>
      <c r="J144" s="82">
        <f>SUM(I143:I144)</f>
        <v>141169.13705249914</v>
      </c>
      <c r="K144" s="75">
        <f>SUM(I137:I144)</f>
        <v>983102.87899249687</v>
      </c>
    </row>
    <row r="145" spans="1:11" x14ac:dyDescent="0.2">
      <c r="A145" s="26"/>
      <c r="B145" s="28">
        <f t="shared" si="15"/>
        <v>4139530.1499999166</v>
      </c>
      <c r="C145" s="7">
        <v>44196</v>
      </c>
      <c r="D145" s="15">
        <v>44286</v>
      </c>
      <c r="E145" s="16">
        <f t="shared" si="16"/>
        <v>90</v>
      </c>
      <c r="F145" s="45">
        <v>3.6999999999999998E-2</v>
      </c>
      <c r="G145" s="3"/>
      <c r="H145" s="5">
        <f>F145+$H$5</f>
        <v>4.3499999999999997E-2</v>
      </c>
      <c r="I145" s="30">
        <f t="shared" si="14"/>
        <v>45017.39038124909</v>
      </c>
      <c r="J145" s="55"/>
      <c r="K145" s="74"/>
    </row>
    <row r="146" spans="1:11" x14ac:dyDescent="0.2">
      <c r="A146" s="26">
        <v>-4139530.15</v>
      </c>
      <c r="B146" s="28">
        <f t="shared" si="15"/>
        <v>-8.3353370428085327E-8</v>
      </c>
      <c r="C146" s="7">
        <v>44286</v>
      </c>
      <c r="D146" s="15"/>
      <c r="E146" s="3"/>
      <c r="F146" s="45"/>
      <c r="G146" s="3"/>
      <c r="H146" s="5"/>
      <c r="I146" s="30">
        <f t="shared" si="14"/>
        <v>0</v>
      </c>
      <c r="J146" s="55">
        <f>SUM(I145:I146)</f>
        <v>45017.39038124909</v>
      </c>
      <c r="K146" s="44">
        <f>SUM(J145:J146)</f>
        <v>45017.39038124909</v>
      </c>
    </row>
    <row r="147" spans="1:11" x14ac:dyDescent="0.2">
      <c r="A147" s="4"/>
      <c r="B147" s="4"/>
      <c r="C147" s="7"/>
      <c r="D147" s="15"/>
      <c r="E147" s="3"/>
      <c r="F147" s="3"/>
      <c r="G147" s="3"/>
      <c r="H147" s="5"/>
      <c r="I147" s="6"/>
      <c r="J147" s="70"/>
      <c r="K147" s="74"/>
    </row>
    <row r="148" spans="1:11" x14ac:dyDescent="0.2">
      <c r="A148" s="47"/>
      <c r="B148" s="4"/>
      <c r="C148" s="7"/>
      <c r="D148" s="7"/>
      <c r="E148" s="3"/>
      <c r="F148" s="3"/>
      <c r="G148" s="3"/>
      <c r="H148" s="3"/>
      <c r="I148" s="6"/>
      <c r="J148" s="70"/>
      <c r="K148" s="74"/>
    </row>
    <row r="149" spans="1:11" x14ac:dyDescent="0.2">
      <c r="A149" s="3"/>
      <c r="B149" s="3"/>
      <c r="C149" s="60"/>
      <c r="D149" s="60"/>
      <c r="E149" s="3"/>
      <c r="F149" s="3"/>
      <c r="G149" s="3"/>
      <c r="H149" s="3"/>
      <c r="I149" s="3"/>
      <c r="J149" s="60"/>
      <c r="K149" s="60"/>
    </row>
    <row r="150" spans="1:11" x14ac:dyDescent="0.2">
      <c r="A150" s="12"/>
      <c r="B150" s="12"/>
      <c r="C150" s="8"/>
      <c r="D150" s="8"/>
      <c r="E150" s="9"/>
      <c r="F150" s="9"/>
      <c r="G150" s="9"/>
      <c r="H150" s="10"/>
      <c r="I150" s="11"/>
      <c r="J150" s="11"/>
      <c r="K150" s="11"/>
    </row>
    <row r="151" spans="1:11" x14ac:dyDescent="0.2">
      <c r="A151" s="12"/>
      <c r="B151" s="12"/>
      <c r="C151" s="8"/>
      <c r="D151" s="8"/>
      <c r="E151" s="9"/>
      <c r="F151" s="9"/>
      <c r="G151" s="9"/>
      <c r="H151" s="9"/>
      <c r="I151" s="11"/>
      <c r="J151" s="11"/>
      <c r="K151" s="11"/>
    </row>
    <row r="152" spans="1:1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</sheetData>
  <mergeCells count="1">
    <mergeCell ref="A1:K1"/>
  </mergeCells>
  <phoneticPr fontId="1" type="noConversion"/>
  <printOptions gridLines="1"/>
  <pageMargins left="0" right="0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 úroku</vt:lpstr>
      <vt:lpstr>'výpočet úroku'!Názvy_tisku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GrigarovaL</dc:creator>
  <cp:lastModifiedBy>Šteyerová Dagmar</cp:lastModifiedBy>
  <cp:lastPrinted>2018-08-30T06:08:05Z</cp:lastPrinted>
  <dcterms:created xsi:type="dcterms:W3CDTF">2009-01-13T12:44:06Z</dcterms:created>
  <dcterms:modified xsi:type="dcterms:W3CDTF">2018-08-30T09:29:09Z</dcterms:modified>
</cp:coreProperties>
</file>