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5195" windowHeight="12270"/>
  </bookViews>
  <sheets>
    <sheet name="přehled úvěrů SMO" sheetId="3" r:id="rId1"/>
  </sheets>
  <calcPr calcId="145621"/>
</workbook>
</file>

<file path=xl/calcChain.xml><?xml version="1.0" encoding="utf-8"?>
<calcChain xmlns="http://schemas.openxmlformats.org/spreadsheetml/2006/main">
  <c r="D71" i="3" l="1"/>
  <c r="D69" i="3"/>
  <c r="D67" i="3"/>
  <c r="D65" i="3"/>
  <c r="D63" i="3"/>
  <c r="D61" i="3"/>
  <c r="E56" i="3" l="1"/>
  <c r="E59" i="3" s="1"/>
  <c r="F56" i="3"/>
  <c r="F59" i="3" s="1"/>
  <c r="D29" i="3" l="1"/>
  <c r="D32" i="3" s="1"/>
  <c r="D35" i="3" l="1"/>
  <c r="D38" i="3"/>
  <c r="D41" i="3" s="1"/>
  <c r="D44" i="3" s="1"/>
  <c r="D47" i="3" s="1"/>
  <c r="D50" i="3" s="1"/>
  <c r="D53" i="3" s="1"/>
  <c r="D56" i="3" s="1"/>
  <c r="D59" i="3" s="1"/>
  <c r="I43" i="3"/>
  <c r="I40" i="3"/>
  <c r="I39" i="3"/>
  <c r="I37" i="3"/>
  <c r="I36" i="3"/>
  <c r="I34" i="3"/>
  <c r="I33" i="3"/>
  <c r="I31" i="3"/>
  <c r="I52" i="3"/>
  <c r="I51" i="3"/>
  <c r="C29" i="3"/>
  <c r="C32" i="3" s="1"/>
  <c r="C35" i="3" l="1"/>
  <c r="C38" i="3"/>
  <c r="C41" i="3" s="1"/>
  <c r="C44" i="3" s="1"/>
  <c r="C47" i="3" s="1"/>
  <c r="C50" i="3" s="1"/>
  <c r="C53" i="3" l="1"/>
  <c r="C56" i="3" s="1"/>
  <c r="C59" i="3" s="1"/>
  <c r="I48" i="3"/>
  <c r="I49" i="3"/>
  <c r="I46" i="3"/>
  <c r="I45" i="3"/>
  <c r="I30" i="3"/>
  <c r="I42" i="3"/>
  <c r="I54" i="3"/>
  <c r="I55" i="3"/>
  <c r="I57" i="3"/>
  <c r="I58" i="3"/>
  <c r="I27" i="3"/>
  <c r="I53" i="3" l="1"/>
  <c r="I56" i="3" s="1"/>
  <c r="I29" i="3"/>
  <c r="I32" i="3" s="1"/>
  <c r="I38" i="3" s="1"/>
  <c r="I41" i="3" s="1"/>
  <c r="I44" i="3" s="1"/>
  <c r="I47" i="3" s="1"/>
  <c r="I50" i="3" s="1"/>
  <c r="I59" i="3" l="1"/>
  <c r="I35" i="3"/>
</calcChain>
</file>

<file path=xl/sharedStrings.xml><?xml version="1.0" encoding="utf-8"?>
<sst xmlns="http://schemas.openxmlformats.org/spreadsheetml/2006/main" count="78" uniqueCount="46">
  <si>
    <t>úrok</t>
  </si>
  <si>
    <t>skutečnost</t>
  </si>
  <si>
    <t>Přehled úvěrů a půjček Statutárního města Opavy</t>
  </si>
  <si>
    <t xml:space="preserve">ÚVĚRY:    </t>
  </si>
  <si>
    <t>částka v Kč</t>
  </si>
  <si>
    <t>počátek</t>
  </si>
  <si>
    <t>ukončení</t>
  </si>
  <si>
    <t>četnost splátek</t>
  </si>
  <si>
    <t>splátky v Kč</t>
  </si>
  <si>
    <t>smlouva  s kým</t>
  </si>
  <si>
    <t>čtvrtletně</t>
  </si>
  <si>
    <t>CELKEM</t>
  </si>
  <si>
    <t>splátky od 31.3. 2010</t>
  </si>
  <si>
    <t>splátky od 30.9.2015</t>
  </si>
  <si>
    <t xml:space="preserve">ČS a.s. </t>
  </si>
  <si>
    <t>3M PRIBOR+1,9%p.a.</t>
  </si>
  <si>
    <t>čtvrletně</t>
  </si>
  <si>
    <t>ČSOB</t>
  </si>
  <si>
    <t>3MP+0,75%</t>
  </si>
  <si>
    <t>splátky</t>
  </si>
  <si>
    <t>zůstatek</t>
  </si>
  <si>
    <t>čerpání</t>
  </si>
  <si>
    <t>3M PRIBOR+0,75%p.a.</t>
  </si>
  <si>
    <t>31.12.2011 + 2.1.2012</t>
  </si>
  <si>
    <t xml:space="preserve">Čerpání, splátky jistin a zůstatky </t>
  </si>
  <si>
    <t>ČS - 400mil</t>
  </si>
  <si>
    <t>ČS</t>
  </si>
  <si>
    <t>ČSOB - 280mil</t>
  </si>
  <si>
    <t>od 19.8.2016 3M PRIBOR + 0,65%</t>
  </si>
  <si>
    <t>prav.splátky od 30.9.2015</t>
  </si>
  <si>
    <t>3MP+0,65%</t>
  </si>
  <si>
    <t>KB</t>
  </si>
  <si>
    <t>mimořádně</t>
  </si>
  <si>
    <t>KB a.s.</t>
  </si>
  <si>
    <t>1M PRIBOR + 0,03%p.a.</t>
  </si>
  <si>
    <t>KB - 47mil</t>
  </si>
  <si>
    <t>1MP+0,03%</t>
  </si>
  <si>
    <t>čtvrtletní</t>
  </si>
  <si>
    <t>3M PRIBOR + 0,00%p.a.</t>
  </si>
  <si>
    <t>KB - 460mil</t>
  </si>
  <si>
    <t>3MP+0,00%</t>
  </si>
  <si>
    <t>REVOLVINGOVÝ</t>
  </si>
  <si>
    <t>REVOLVINGOVÝ do 31.12.2020</t>
  </si>
  <si>
    <t>od 31.3.2021</t>
  </si>
  <si>
    <t>REVOLVINGOVÝ do 31.12.2013</t>
  </si>
  <si>
    <t>1/40 zůstatku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</si>
</sst>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K_č_-;\-* #,##0\ _K_č_-;_-* &quot;-&quot;\ _K_č_-;_-@_-"/>
  </numFmts>
  <fonts count="18" x14ac:knownFonts="1">
    <font>
      <sz val="10"/>
      <name val="Arial"/>
      <charset val="238"/>
    </font>
    <font>
      <b/>
      <i/>
      <sz val="10"/>
      <color indexed="10"/>
      <name val="Arial"/>
      <family val="2"/>
      <charset val="238"/>
    </font>
    <font>
      <sz val="8"/>
      <name val="Arial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i/>
      <sz val="12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00FF"/>
      <name val="Arial"/>
      <family val="2"/>
      <charset val="238"/>
    </font>
    <font>
      <sz val="8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4" fillId="0" borderId="0" xfId="0" applyFont="1" applyFill="1"/>
    <xf numFmtId="0" fontId="7" fillId="0" borderId="0" xfId="0" applyFont="1"/>
    <xf numFmtId="0" fontId="4" fillId="0" borderId="0" xfId="0" applyFont="1"/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1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8" fillId="0" borderId="0" xfId="0" applyFont="1"/>
    <xf numFmtId="0" fontId="9" fillId="0" borderId="0" xfId="0" applyFont="1" applyAlignment="1">
      <alignment horizontal="center" wrapText="1"/>
    </xf>
    <xf numFmtId="11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/>
    <xf numFmtId="0" fontId="8" fillId="0" borderId="0" xfId="0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3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41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4" fontId="12" fillId="0" borderId="4" xfId="0" applyNumberFormat="1" applyFont="1" applyFill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" fontId="9" fillId="0" borderId="5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4" fontId="12" fillId="0" borderId="4" xfId="0" applyNumberFormat="1" applyFont="1" applyBorder="1" applyAlignment="1">
      <alignment horizontal="center"/>
    </xf>
    <xf numFmtId="4" fontId="12" fillId="0" borderId="3" xfId="0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4" fontId="13" fillId="0" borderId="6" xfId="0" applyNumberFormat="1" applyFont="1" applyBorder="1" applyAlignment="1">
      <alignment horizontal="center"/>
    </xf>
    <xf numFmtId="4" fontId="13" fillId="0" borderId="6" xfId="0" applyNumberFormat="1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4" fontId="13" fillId="0" borderId="7" xfId="0" applyNumberFormat="1" applyFont="1" applyBorder="1" applyAlignment="1">
      <alignment horizontal="center"/>
    </xf>
    <xf numFmtId="4" fontId="13" fillId="0" borderId="7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8" fillId="2" borderId="3" xfId="0" applyFont="1" applyFill="1" applyBorder="1" applyAlignment="1">
      <alignment horizontal="center"/>
    </xf>
    <xf numFmtId="10" fontId="8" fillId="2" borderId="4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10" fontId="8" fillId="3" borderId="4" xfId="0" applyNumberFormat="1" applyFont="1" applyFill="1" applyBorder="1" applyAlignment="1">
      <alignment horizontal="center"/>
    </xf>
    <xf numFmtId="41" fontId="9" fillId="0" borderId="0" xfId="0" applyNumberFormat="1" applyFont="1" applyFill="1" applyAlignment="1">
      <alignment horizontal="center"/>
    </xf>
    <xf numFmtId="0" fontId="8" fillId="0" borderId="3" xfId="0" applyFont="1" applyFill="1" applyBorder="1" applyAlignment="1">
      <alignment horizontal="center"/>
    </xf>
    <xf numFmtId="10" fontId="8" fillId="0" borderId="5" xfId="0" applyNumberFormat="1" applyFont="1" applyFill="1" applyBorder="1" applyAlignment="1">
      <alignment horizontal="center"/>
    </xf>
    <xf numFmtId="0" fontId="16" fillId="0" borderId="6" xfId="0" applyFont="1" applyBorder="1" applyAlignment="1">
      <alignment horizontal="center"/>
    </xf>
    <xf numFmtId="4" fontId="16" fillId="0" borderId="6" xfId="0" applyNumberFormat="1" applyFont="1" applyBorder="1" applyAlignment="1">
      <alignment horizontal="center"/>
    </xf>
    <xf numFmtId="4" fontId="16" fillId="0" borderId="6" xfId="0" applyNumberFormat="1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4" fontId="15" fillId="0" borderId="3" xfId="0" applyNumberFormat="1" applyFont="1" applyBorder="1" applyAlignment="1">
      <alignment horizontal="center"/>
    </xf>
    <xf numFmtId="4" fontId="15" fillId="0" borderId="3" xfId="0" applyNumberFormat="1" applyFont="1" applyFill="1" applyBorder="1" applyAlignment="1">
      <alignment horizontal="center"/>
    </xf>
    <xf numFmtId="0" fontId="8" fillId="6" borderId="0" xfId="0" applyFont="1" applyFill="1" applyAlignment="1">
      <alignment horizontal="center"/>
    </xf>
    <xf numFmtId="3" fontId="8" fillId="6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8" fillId="7" borderId="0" xfId="0" applyFont="1" applyFill="1" applyAlignment="1">
      <alignment horizontal="center"/>
    </xf>
    <xf numFmtId="3" fontId="8" fillId="7" borderId="0" xfId="0" applyNumberFormat="1" applyFont="1" applyFill="1" applyAlignment="1">
      <alignment horizontal="center"/>
    </xf>
    <xf numFmtId="0" fontId="8" fillId="8" borderId="0" xfId="0" applyFont="1" applyFill="1" applyAlignment="1">
      <alignment horizontal="center"/>
    </xf>
    <xf numFmtId="3" fontId="8" fillId="8" borderId="0" xfId="0" applyNumberFormat="1" applyFont="1" applyFill="1" applyAlignment="1">
      <alignment horizontal="center"/>
    </xf>
    <xf numFmtId="0" fontId="8" fillId="8" borderId="3" xfId="0" applyFont="1" applyFill="1" applyBorder="1" applyAlignment="1">
      <alignment horizontal="center"/>
    </xf>
    <xf numFmtId="10" fontId="8" fillId="8" borderId="4" xfId="0" applyNumberFormat="1" applyFont="1" applyFill="1" applyBorder="1" applyAlignment="1">
      <alignment horizontal="center"/>
    </xf>
    <xf numFmtId="0" fontId="8" fillId="9" borderId="3" xfId="0" applyFont="1" applyFill="1" applyBorder="1" applyAlignment="1">
      <alignment horizontal="center"/>
    </xf>
    <xf numFmtId="10" fontId="8" fillId="9" borderId="5" xfId="0" applyNumberFormat="1" applyFont="1" applyFill="1" applyBorder="1" applyAlignment="1">
      <alignment horizontal="center"/>
    </xf>
    <xf numFmtId="0" fontId="8" fillId="9" borderId="0" xfId="0" applyFont="1" applyFill="1" applyAlignment="1">
      <alignment horizontal="center"/>
    </xf>
    <xf numFmtId="3" fontId="8" fillId="9" borderId="0" xfId="0" applyNumberFormat="1" applyFont="1" applyFill="1" applyAlignment="1">
      <alignment horizontal="center"/>
    </xf>
    <xf numFmtId="0" fontId="3" fillId="0" borderId="0" xfId="0" applyFont="1"/>
    <xf numFmtId="4" fontId="0" fillId="0" borderId="0" xfId="0" applyNumberFormat="1"/>
    <xf numFmtId="4" fontId="15" fillId="0" borderId="0" xfId="0" applyNumberFormat="1" applyFont="1"/>
    <xf numFmtId="3" fontId="15" fillId="0" borderId="0" xfId="0" applyNumberFormat="1" applyFont="1" applyFill="1" applyAlignment="1">
      <alignment horizontal="center"/>
    </xf>
    <xf numFmtId="0" fontId="17" fillId="0" borderId="0" xfId="0" applyFont="1"/>
    <xf numFmtId="49" fontId="14" fillId="0" borderId="8" xfId="0" applyNumberFormat="1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4" fontId="8" fillId="4" borderId="8" xfId="0" applyNumberFormat="1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4" fontId="3" fillId="5" borderId="8" xfId="0" applyNumberFormat="1" applyFont="1" applyFill="1" applyBorder="1" applyAlignment="1">
      <alignment horizontal="center" vertical="center" textRotation="45"/>
    </xf>
    <xf numFmtId="0" fontId="3" fillId="5" borderId="9" xfId="0" applyFont="1" applyFill="1" applyBorder="1" applyAlignment="1">
      <alignment horizontal="center" vertical="center" textRotation="45"/>
    </xf>
    <xf numFmtId="0" fontId="3" fillId="5" borderId="11" xfId="0" applyFont="1" applyFill="1" applyBorder="1" applyAlignment="1">
      <alignment horizontal="center" vertical="center" textRotation="45"/>
    </xf>
    <xf numFmtId="14" fontId="3" fillId="5" borderId="12" xfId="0" applyNumberFormat="1" applyFont="1" applyFill="1" applyBorder="1" applyAlignment="1">
      <alignment horizontal="center" vertical="center" textRotation="45" wrapText="1"/>
    </xf>
    <xf numFmtId="0" fontId="3" fillId="5" borderId="9" xfId="0" applyFont="1" applyFill="1" applyBorder="1" applyAlignment="1">
      <alignment horizontal="center" vertical="center" textRotation="45" wrapText="1"/>
    </xf>
    <xf numFmtId="0" fontId="3" fillId="5" borderId="10" xfId="0" applyFont="1" applyFill="1" applyBorder="1" applyAlignment="1">
      <alignment horizontal="center" vertical="center" textRotation="45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CCCC"/>
      <color rgb="FFFFFFCC"/>
      <color rgb="FFFFCCFF"/>
      <color rgb="FFCCFFCC"/>
      <color rgb="FFCC99FF"/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topLeftCell="A24" workbookViewId="0">
      <selection activeCell="G22" sqref="G22"/>
    </sheetView>
  </sheetViews>
  <sheetFormatPr defaultRowHeight="12.75" x14ac:dyDescent="0.2"/>
  <cols>
    <col min="1" max="1" width="10.140625" customWidth="1"/>
    <col min="2" max="2" width="12" customWidth="1"/>
    <col min="3" max="8" width="14.7109375" customWidth="1"/>
    <col min="9" max="9" width="17.85546875" customWidth="1"/>
  </cols>
  <sheetData>
    <row r="1" spans="2:9" ht="24.75" customHeight="1" x14ac:dyDescent="0.3">
      <c r="B1" s="82" t="s">
        <v>2</v>
      </c>
      <c r="C1" s="83"/>
      <c r="D1" s="83"/>
      <c r="E1" s="83"/>
      <c r="F1" s="83"/>
      <c r="G1" s="83"/>
      <c r="H1" s="83"/>
      <c r="I1" s="83"/>
    </row>
    <row r="2" spans="2:9" x14ac:dyDescent="0.2">
      <c r="B2" s="2"/>
      <c r="I2" s="3"/>
    </row>
    <row r="3" spans="2:9" ht="15" customHeight="1" x14ac:dyDescent="0.2">
      <c r="B3" s="10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1" t="s">
        <v>8</v>
      </c>
      <c r="H3" s="13" t="s">
        <v>9</v>
      </c>
      <c r="I3" s="3"/>
    </row>
    <row r="4" spans="2:9" ht="15" customHeight="1" x14ac:dyDescent="0.2">
      <c r="B4" s="14"/>
      <c r="C4" s="11"/>
      <c r="D4" s="11"/>
      <c r="E4" s="11"/>
      <c r="F4" s="11"/>
      <c r="G4" s="11"/>
      <c r="H4" s="13" t="s">
        <v>0</v>
      </c>
      <c r="I4" s="3"/>
    </row>
    <row r="5" spans="2:9" ht="15" customHeight="1" x14ac:dyDescent="0.2">
      <c r="B5" s="15"/>
      <c r="C5" s="16"/>
      <c r="D5" s="17"/>
      <c r="E5" s="17"/>
      <c r="F5" s="17"/>
      <c r="G5" s="16"/>
      <c r="H5" s="14"/>
      <c r="I5" s="3"/>
    </row>
    <row r="6" spans="2:9" ht="15" customHeight="1" x14ac:dyDescent="0.2">
      <c r="B6" s="60" t="s">
        <v>26</v>
      </c>
      <c r="C6" s="61">
        <v>400000000</v>
      </c>
      <c r="D6" s="19">
        <v>2009</v>
      </c>
      <c r="E6" s="19">
        <v>2022</v>
      </c>
      <c r="F6" s="19" t="s">
        <v>10</v>
      </c>
      <c r="G6" s="14"/>
      <c r="H6" s="14" t="s">
        <v>14</v>
      </c>
    </row>
    <row r="7" spans="2:9" ht="15" customHeight="1" x14ac:dyDescent="0.2">
      <c r="B7" s="62"/>
      <c r="C7" s="18"/>
      <c r="D7" s="19"/>
      <c r="E7" s="19"/>
      <c r="F7" s="19"/>
      <c r="G7" s="14"/>
      <c r="H7" s="14" t="s">
        <v>15</v>
      </c>
    </row>
    <row r="8" spans="2:9" ht="15" customHeight="1" x14ac:dyDescent="0.2">
      <c r="B8" s="62"/>
      <c r="C8" s="18"/>
      <c r="D8" s="19"/>
      <c r="E8" s="19"/>
      <c r="F8" s="19"/>
      <c r="G8" s="14"/>
      <c r="H8" s="14" t="s">
        <v>28</v>
      </c>
    </row>
    <row r="9" spans="2:9" ht="15" customHeight="1" x14ac:dyDescent="0.2">
      <c r="B9" s="63"/>
      <c r="C9" s="16"/>
      <c r="D9" s="17"/>
      <c r="E9" s="17"/>
      <c r="F9" s="17"/>
      <c r="G9" s="18">
        <v>6000000</v>
      </c>
      <c r="H9" s="20" t="s">
        <v>12</v>
      </c>
      <c r="I9" s="1"/>
    </row>
    <row r="10" spans="2:9" ht="15" customHeight="1" x14ac:dyDescent="0.2">
      <c r="B10" s="63"/>
      <c r="C10" s="16"/>
      <c r="D10" s="17"/>
      <c r="E10" s="17"/>
      <c r="F10" s="17"/>
      <c r="G10" s="18">
        <v>9500000</v>
      </c>
      <c r="H10" s="20" t="s">
        <v>13</v>
      </c>
      <c r="I10" s="1"/>
    </row>
    <row r="11" spans="2:9" ht="15" customHeight="1" x14ac:dyDescent="0.2">
      <c r="B11" s="14"/>
      <c r="C11" s="16"/>
      <c r="D11" s="17"/>
      <c r="E11" s="17"/>
      <c r="F11" s="17"/>
      <c r="G11" s="16"/>
      <c r="H11" s="21"/>
      <c r="I11" s="1"/>
    </row>
    <row r="12" spans="2:9" ht="15" customHeight="1" x14ac:dyDescent="0.2">
      <c r="B12" s="64" t="s">
        <v>17</v>
      </c>
      <c r="C12" s="65">
        <v>280000000</v>
      </c>
      <c r="D12" s="19">
        <v>2011</v>
      </c>
      <c r="E12" s="19">
        <v>2024</v>
      </c>
      <c r="F12" s="19" t="s">
        <v>16</v>
      </c>
      <c r="G12" s="16">
        <v>7500000</v>
      </c>
      <c r="H12" s="14" t="s">
        <v>17</v>
      </c>
      <c r="I12" s="3"/>
    </row>
    <row r="13" spans="2:9" ht="15" customHeight="1" x14ac:dyDescent="0.2">
      <c r="B13" s="74" t="s">
        <v>44</v>
      </c>
      <c r="C13" s="18"/>
      <c r="D13" s="45"/>
      <c r="E13" s="45"/>
      <c r="F13" s="45"/>
      <c r="G13" s="16"/>
      <c r="H13" s="14" t="s">
        <v>22</v>
      </c>
      <c r="I13" s="3"/>
    </row>
    <row r="14" spans="2:9" ht="15" customHeight="1" x14ac:dyDescent="0.2">
      <c r="B14" s="62"/>
      <c r="C14" s="51"/>
      <c r="D14" s="45"/>
      <c r="E14" s="45"/>
      <c r="F14" s="45"/>
      <c r="G14" s="22"/>
      <c r="H14" s="14" t="s">
        <v>29</v>
      </c>
      <c r="I14" s="3"/>
    </row>
    <row r="15" spans="2:9" ht="15" customHeight="1" x14ac:dyDescent="0.2">
      <c r="B15" s="3"/>
      <c r="C15" s="44"/>
      <c r="D15" s="45"/>
      <c r="E15" s="45"/>
      <c r="F15" s="45"/>
      <c r="G15" s="4"/>
      <c r="H15" s="3"/>
      <c r="I15" s="3"/>
    </row>
    <row r="16" spans="2:9" ht="15" customHeight="1" x14ac:dyDescent="0.2">
      <c r="B16" s="66" t="s">
        <v>31</v>
      </c>
      <c r="C16" s="67">
        <v>47000000</v>
      </c>
      <c r="D16" s="19">
        <v>2017</v>
      </c>
      <c r="E16" s="19">
        <v>2018</v>
      </c>
      <c r="F16" s="19" t="s">
        <v>32</v>
      </c>
      <c r="G16" s="14"/>
      <c r="H16" s="14" t="s">
        <v>33</v>
      </c>
    </row>
    <row r="17" spans="1:9" ht="15" customHeight="1" x14ac:dyDescent="0.2">
      <c r="B17" s="74" t="s">
        <v>41</v>
      </c>
      <c r="C17" s="44"/>
      <c r="D17" s="19"/>
      <c r="E17" s="19"/>
      <c r="F17" s="19"/>
      <c r="G17" s="14"/>
      <c r="H17" s="14" t="s">
        <v>34</v>
      </c>
    </row>
    <row r="18" spans="1:9" ht="15" customHeight="1" x14ac:dyDescent="0.2">
      <c r="B18" s="3"/>
      <c r="C18" s="44"/>
      <c r="D18" s="19"/>
      <c r="E18" s="19"/>
      <c r="F18" s="19"/>
      <c r="G18" s="14"/>
      <c r="H18" s="14"/>
    </row>
    <row r="19" spans="1:9" ht="15" customHeight="1" x14ac:dyDescent="0.2">
      <c r="B19" s="72" t="s">
        <v>31</v>
      </c>
      <c r="C19" s="73">
        <v>460000000</v>
      </c>
      <c r="D19" s="19">
        <v>2017</v>
      </c>
      <c r="E19" s="19">
        <v>2030</v>
      </c>
      <c r="F19" s="19" t="s">
        <v>37</v>
      </c>
      <c r="G19" s="77">
        <v>7500000</v>
      </c>
      <c r="H19" s="14" t="s">
        <v>33</v>
      </c>
    </row>
    <row r="20" spans="1:9" ht="15" customHeight="1" x14ac:dyDescent="0.2">
      <c r="B20" s="74" t="s">
        <v>42</v>
      </c>
      <c r="C20" s="44"/>
      <c r="D20" s="19"/>
      <c r="E20" s="19"/>
      <c r="F20" s="19"/>
      <c r="G20" s="78" t="s">
        <v>45</v>
      </c>
      <c r="H20" s="14" t="s">
        <v>38</v>
      </c>
      <c r="I20" s="3"/>
    </row>
    <row r="21" spans="1:9" ht="15" customHeight="1" x14ac:dyDescent="0.2">
      <c r="B21" s="3"/>
      <c r="C21" s="44"/>
      <c r="D21" s="45"/>
      <c r="E21" s="45"/>
      <c r="F21" s="45"/>
      <c r="G21" s="46"/>
      <c r="H21" s="14" t="s">
        <v>43</v>
      </c>
      <c r="I21" s="3"/>
    </row>
    <row r="22" spans="1:9" ht="15" customHeight="1" x14ac:dyDescent="0.2">
      <c r="B22" s="1"/>
      <c r="C22" s="44"/>
      <c r="D22" s="45"/>
      <c r="E22" s="45"/>
      <c r="F22" s="45"/>
      <c r="G22" s="46"/>
      <c r="H22" s="14"/>
      <c r="I22" s="3"/>
    </row>
    <row r="23" spans="1:9" ht="15" customHeight="1" x14ac:dyDescent="0.2">
      <c r="C23" s="6"/>
      <c r="D23" s="5"/>
      <c r="E23" s="5"/>
      <c r="F23" s="5"/>
      <c r="G23" s="4"/>
      <c r="H23" s="3"/>
      <c r="I23" s="3"/>
    </row>
    <row r="24" spans="1:9" ht="14.1" customHeight="1" x14ac:dyDescent="0.2">
      <c r="B24" s="23" t="s">
        <v>24</v>
      </c>
      <c r="C24" s="5"/>
      <c r="D24" s="5"/>
      <c r="F24" s="7"/>
      <c r="G24" s="5"/>
      <c r="H24" s="5"/>
      <c r="I24" s="5"/>
    </row>
    <row r="25" spans="1:9" ht="14.1" customHeight="1" x14ac:dyDescent="0.2">
      <c r="A25" s="8"/>
      <c r="B25" s="24"/>
      <c r="C25" s="47" t="s">
        <v>25</v>
      </c>
      <c r="D25" s="49" t="s">
        <v>27</v>
      </c>
      <c r="E25" s="68" t="s">
        <v>35</v>
      </c>
      <c r="F25" s="70" t="s">
        <v>39</v>
      </c>
      <c r="G25" s="52"/>
      <c r="H25" s="52"/>
      <c r="I25" s="84" t="s">
        <v>11</v>
      </c>
    </row>
    <row r="26" spans="1:9" ht="14.1" customHeight="1" thickBot="1" x14ac:dyDescent="0.25">
      <c r="A26" s="9"/>
      <c r="B26" s="25"/>
      <c r="C26" s="48" t="s">
        <v>30</v>
      </c>
      <c r="D26" s="50" t="s">
        <v>18</v>
      </c>
      <c r="E26" s="69" t="s">
        <v>36</v>
      </c>
      <c r="F26" s="71" t="s">
        <v>40</v>
      </c>
      <c r="G26" s="53"/>
      <c r="H26" s="53"/>
      <c r="I26" s="85"/>
    </row>
    <row r="27" spans="1:9" ht="14.1" customHeight="1" x14ac:dyDescent="0.2">
      <c r="A27" s="89">
        <v>2009</v>
      </c>
      <c r="B27" s="37" t="s">
        <v>21</v>
      </c>
      <c r="C27" s="35">
        <v>270000000</v>
      </c>
      <c r="D27" s="36"/>
      <c r="E27" s="36"/>
      <c r="F27" s="36"/>
      <c r="G27" s="36"/>
      <c r="H27" s="36"/>
      <c r="I27" s="35">
        <f>SUM(C27:H27)</f>
        <v>270000000</v>
      </c>
    </row>
    <row r="28" spans="1:9" ht="14.1" customHeight="1" x14ac:dyDescent="0.2">
      <c r="A28" s="90"/>
      <c r="B28" s="30" t="s">
        <v>19</v>
      </c>
      <c r="C28" s="31">
        <v>0</v>
      </c>
      <c r="D28" s="26"/>
      <c r="E28" s="26"/>
      <c r="F28" s="26"/>
      <c r="G28" s="26"/>
      <c r="H28" s="26"/>
      <c r="I28" s="31">
        <v>0</v>
      </c>
    </row>
    <row r="29" spans="1:9" ht="14.1" customHeight="1" thickBot="1" x14ac:dyDescent="0.25">
      <c r="A29" s="91"/>
      <c r="B29" s="28" t="s">
        <v>1</v>
      </c>
      <c r="C29" s="29">
        <f>SUM(C27:C28)</f>
        <v>270000000</v>
      </c>
      <c r="D29" s="29">
        <f>SUM(D27:D28)</f>
        <v>0</v>
      </c>
      <c r="E29" s="33"/>
      <c r="F29" s="33"/>
      <c r="G29" s="33"/>
      <c r="H29" s="33"/>
      <c r="I29" s="29">
        <f>SUM(I27:I28)</f>
        <v>270000000</v>
      </c>
    </row>
    <row r="30" spans="1:9" ht="14.1" customHeight="1" x14ac:dyDescent="0.2">
      <c r="A30" s="89">
        <v>2010</v>
      </c>
      <c r="B30" s="37" t="s">
        <v>21</v>
      </c>
      <c r="C30" s="35">
        <v>97546869.069999993</v>
      </c>
      <c r="D30" s="36"/>
      <c r="E30" s="36"/>
      <c r="F30" s="36"/>
      <c r="G30" s="36"/>
      <c r="H30" s="36"/>
      <c r="I30" s="35">
        <f>SUM(C30:H30)</f>
        <v>97546869.069999993</v>
      </c>
    </row>
    <row r="31" spans="1:9" ht="14.1" customHeight="1" x14ac:dyDescent="0.2">
      <c r="A31" s="90"/>
      <c r="B31" s="30" t="s">
        <v>19</v>
      </c>
      <c r="C31" s="31">
        <v>-24000000</v>
      </c>
      <c r="D31" s="26"/>
      <c r="E31" s="26"/>
      <c r="F31" s="26"/>
      <c r="G31" s="26"/>
      <c r="H31" s="26"/>
      <c r="I31" s="31">
        <f>SUM(C31:H31)</f>
        <v>-24000000</v>
      </c>
    </row>
    <row r="32" spans="1:9" ht="14.1" customHeight="1" thickBot="1" x14ac:dyDescent="0.25">
      <c r="A32" s="91"/>
      <c r="B32" s="28" t="s">
        <v>1</v>
      </c>
      <c r="C32" s="29">
        <f>SUM(C29:C31)</f>
        <v>343546869.06999999</v>
      </c>
      <c r="D32" s="29">
        <f>SUM(D29:D31)</f>
        <v>0</v>
      </c>
      <c r="E32" s="33"/>
      <c r="F32" s="33"/>
      <c r="G32" s="33"/>
      <c r="H32" s="33"/>
      <c r="I32" s="29">
        <f>I29+I30+I31</f>
        <v>343546869.06999999</v>
      </c>
    </row>
    <row r="33" spans="1:9" ht="14.1" customHeight="1" x14ac:dyDescent="0.2">
      <c r="A33" s="98">
        <v>40908</v>
      </c>
      <c r="B33" s="37" t="s">
        <v>21</v>
      </c>
      <c r="C33" s="35">
        <v>17746269.079999998</v>
      </c>
      <c r="D33" s="36">
        <v>217075718.50999999</v>
      </c>
      <c r="E33" s="36"/>
      <c r="F33" s="36"/>
      <c r="G33" s="36"/>
      <c r="H33" s="36"/>
      <c r="I33" s="35">
        <f>SUM(C33:H33)</f>
        <v>234821987.58999997</v>
      </c>
    </row>
    <row r="34" spans="1:9" ht="14.1" customHeight="1" x14ac:dyDescent="0.2">
      <c r="A34" s="99"/>
      <c r="B34" s="34" t="s">
        <v>19</v>
      </c>
      <c r="C34" s="27">
        <v>-58153608</v>
      </c>
      <c r="D34" s="32">
        <v>-50151625.359999999</v>
      </c>
      <c r="E34" s="32"/>
      <c r="F34" s="32"/>
      <c r="G34" s="26"/>
      <c r="H34" s="32"/>
      <c r="I34" s="31">
        <f>SUM(C34:H34)</f>
        <v>-108305233.36</v>
      </c>
    </row>
    <row r="35" spans="1:9" ht="14.1" customHeight="1" thickBot="1" x14ac:dyDescent="0.25">
      <c r="A35" s="100"/>
      <c r="B35" s="38" t="s">
        <v>20</v>
      </c>
      <c r="C35" s="39">
        <f>SUM(C32:C34)</f>
        <v>303139530.14999998</v>
      </c>
      <c r="D35" s="39">
        <f>SUM(D32:D34)</f>
        <v>166924093.14999998</v>
      </c>
      <c r="E35" s="43"/>
      <c r="F35" s="43"/>
      <c r="G35" s="43"/>
      <c r="H35" s="43"/>
      <c r="I35" s="39">
        <f>SUM(I32:I34)</f>
        <v>470063623.29999995</v>
      </c>
    </row>
    <row r="36" spans="1:9" ht="14.1" customHeight="1" x14ac:dyDescent="0.2">
      <c r="A36" s="101" t="s">
        <v>23</v>
      </c>
      <c r="B36" s="40" t="s">
        <v>21</v>
      </c>
      <c r="C36" s="41">
        <v>17746269.079999998</v>
      </c>
      <c r="D36" s="42">
        <v>217075718.50999999</v>
      </c>
      <c r="E36" s="42"/>
      <c r="F36" s="42"/>
      <c r="G36" s="42"/>
      <c r="H36" s="42"/>
      <c r="I36" s="41">
        <f>SUM(C36:H36)</f>
        <v>234821987.58999997</v>
      </c>
    </row>
    <row r="37" spans="1:9" ht="14.1" customHeight="1" x14ac:dyDescent="0.2">
      <c r="A37" s="102"/>
      <c r="B37" s="34" t="s">
        <v>19</v>
      </c>
      <c r="C37" s="27">
        <v>-64153608</v>
      </c>
      <c r="D37" s="32">
        <v>-50151625.359999999</v>
      </c>
      <c r="E37" s="32"/>
      <c r="F37" s="32"/>
      <c r="G37" s="26"/>
      <c r="H37" s="32"/>
      <c r="I37" s="31">
        <f>SUM(C37:H37)</f>
        <v>-114305233.36</v>
      </c>
    </row>
    <row r="38" spans="1:9" ht="14.1" customHeight="1" thickBot="1" x14ac:dyDescent="0.25">
      <c r="A38" s="103"/>
      <c r="B38" s="28" t="s">
        <v>20</v>
      </c>
      <c r="C38" s="29">
        <f>C32+C36+C37</f>
        <v>297139530.14999998</v>
      </c>
      <c r="D38" s="29">
        <f>D32+D36+D37</f>
        <v>166924093.14999998</v>
      </c>
      <c r="E38" s="33"/>
      <c r="F38" s="33"/>
      <c r="G38" s="33"/>
      <c r="H38" s="33"/>
      <c r="I38" s="29">
        <f>I32+I36+I37</f>
        <v>464063623.29999995</v>
      </c>
    </row>
    <row r="39" spans="1:9" ht="14.1" customHeight="1" x14ac:dyDescent="0.2">
      <c r="A39" s="89">
        <v>2012</v>
      </c>
      <c r="B39" s="40" t="s">
        <v>21</v>
      </c>
      <c r="C39" s="41">
        <v>0</v>
      </c>
      <c r="D39" s="42">
        <v>148687266.09</v>
      </c>
      <c r="E39" s="42"/>
      <c r="F39" s="42"/>
      <c r="G39" s="42"/>
      <c r="H39" s="42"/>
      <c r="I39" s="41">
        <f>SUM(C39:H39)</f>
        <v>148687266.09</v>
      </c>
    </row>
    <row r="40" spans="1:9" ht="14.1" customHeight="1" x14ac:dyDescent="0.2">
      <c r="A40" s="90"/>
      <c r="B40" s="34" t="s">
        <v>19</v>
      </c>
      <c r="C40" s="27">
        <v>-24000000</v>
      </c>
      <c r="D40" s="32">
        <v>-24161534.699999999</v>
      </c>
      <c r="E40" s="32"/>
      <c r="F40" s="32"/>
      <c r="G40" s="26"/>
      <c r="H40" s="32"/>
      <c r="I40" s="31">
        <f>SUM(C40:H40)</f>
        <v>-48161534.700000003</v>
      </c>
    </row>
    <row r="41" spans="1:9" ht="14.1" customHeight="1" thickBot="1" x14ac:dyDescent="0.25">
      <c r="A41" s="91"/>
      <c r="B41" s="28" t="s">
        <v>20</v>
      </c>
      <c r="C41" s="29">
        <f>C38+C39+C40</f>
        <v>273139530.14999998</v>
      </c>
      <c r="D41" s="29">
        <f>D38+D39+D40</f>
        <v>291449824.54000002</v>
      </c>
      <c r="E41" s="33"/>
      <c r="F41" s="33"/>
      <c r="G41" s="33"/>
      <c r="H41" s="33"/>
      <c r="I41" s="29">
        <f>I38+I39+I40</f>
        <v>564589354.68999994</v>
      </c>
    </row>
    <row r="42" spans="1:9" ht="14.1" customHeight="1" x14ac:dyDescent="0.2">
      <c r="A42" s="95">
        <v>2013</v>
      </c>
      <c r="B42" s="40" t="s">
        <v>21</v>
      </c>
      <c r="C42" s="41">
        <v>0</v>
      </c>
      <c r="D42" s="42">
        <v>95378661.879999995</v>
      </c>
      <c r="E42" s="42"/>
      <c r="F42" s="42"/>
      <c r="G42" s="42"/>
      <c r="H42" s="42"/>
      <c r="I42" s="41">
        <f>SUM(C42:H42)</f>
        <v>95378661.879999995</v>
      </c>
    </row>
    <row r="43" spans="1:9" ht="14.1" customHeight="1" x14ac:dyDescent="0.2">
      <c r="A43" s="96"/>
      <c r="B43" s="34" t="s">
        <v>19</v>
      </c>
      <c r="C43" s="27">
        <v>-24000000</v>
      </c>
      <c r="D43" s="32">
        <v>-141568937.31</v>
      </c>
      <c r="E43" s="32"/>
      <c r="F43" s="32"/>
      <c r="G43" s="26"/>
      <c r="H43" s="32"/>
      <c r="I43" s="31">
        <f>SUM(C43:H43)</f>
        <v>-165568937.31</v>
      </c>
    </row>
    <row r="44" spans="1:9" ht="14.1" customHeight="1" thickBot="1" x14ac:dyDescent="0.25">
      <c r="A44" s="97"/>
      <c r="B44" s="28" t="s">
        <v>20</v>
      </c>
      <c r="C44" s="29">
        <f>C41+C42+C43</f>
        <v>249139530.14999998</v>
      </c>
      <c r="D44" s="29">
        <f>D41+D42+D43</f>
        <v>245259549.11000001</v>
      </c>
      <c r="E44" s="33"/>
      <c r="F44" s="33"/>
      <c r="G44" s="33"/>
      <c r="H44" s="33"/>
      <c r="I44" s="29">
        <f>I41+I42+I43</f>
        <v>494399079.25999993</v>
      </c>
    </row>
    <row r="45" spans="1:9" ht="14.1" customHeight="1" x14ac:dyDescent="0.2">
      <c r="A45" s="92">
        <v>2014</v>
      </c>
      <c r="B45" s="40" t="s">
        <v>21</v>
      </c>
      <c r="C45" s="41">
        <v>0</v>
      </c>
      <c r="D45" s="42">
        <v>0</v>
      </c>
      <c r="E45" s="42"/>
      <c r="F45" s="42"/>
      <c r="G45" s="42"/>
      <c r="H45" s="42"/>
      <c r="I45" s="41">
        <f>SUM(C45:H45)</f>
        <v>0</v>
      </c>
    </row>
    <row r="46" spans="1:9" ht="14.1" customHeight="1" x14ac:dyDescent="0.2">
      <c r="A46" s="93"/>
      <c r="B46" s="34" t="s">
        <v>19</v>
      </c>
      <c r="C46" s="27">
        <v>-24000000</v>
      </c>
      <c r="D46" s="32">
        <v>-10000000</v>
      </c>
      <c r="E46" s="32"/>
      <c r="F46" s="32"/>
      <c r="G46" s="26"/>
      <c r="H46" s="32"/>
      <c r="I46" s="31">
        <f>SUM(C46:H46)</f>
        <v>-34000000</v>
      </c>
    </row>
    <row r="47" spans="1:9" ht="14.1" customHeight="1" thickBot="1" x14ac:dyDescent="0.25">
      <c r="A47" s="94"/>
      <c r="B47" s="28" t="s">
        <v>20</v>
      </c>
      <c r="C47" s="29">
        <f>C44+C45+C46</f>
        <v>225139530.14999998</v>
      </c>
      <c r="D47" s="29">
        <f>D44+D45+D46</f>
        <v>235259549.11000001</v>
      </c>
      <c r="E47" s="33"/>
      <c r="F47" s="33"/>
      <c r="G47" s="33"/>
      <c r="H47" s="33"/>
      <c r="I47" s="29">
        <f>I44+I45+I46</f>
        <v>460399079.25999993</v>
      </c>
    </row>
    <row r="48" spans="1:9" ht="14.1" customHeight="1" x14ac:dyDescent="0.2">
      <c r="A48" s="92">
        <v>2015</v>
      </c>
      <c r="B48" s="40" t="s">
        <v>21</v>
      </c>
      <c r="C48" s="41">
        <v>0</v>
      </c>
      <c r="D48" s="42">
        <v>0</v>
      </c>
      <c r="E48" s="42"/>
      <c r="F48" s="42"/>
      <c r="G48" s="42"/>
      <c r="H48" s="42"/>
      <c r="I48" s="41">
        <f>SUM(C48:H48)</f>
        <v>0</v>
      </c>
    </row>
    <row r="49" spans="1:9" ht="14.1" customHeight="1" x14ac:dyDescent="0.2">
      <c r="A49" s="93"/>
      <c r="B49" s="34" t="s">
        <v>19</v>
      </c>
      <c r="C49" s="27">
        <v>-31000000</v>
      </c>
      <c r="D49" s="32">
        <v>-15000000</v>
      </c>
      <c r="E49" s="32"/>
      <c r="F49" s="32"/>
      <c r="G49" s="26"/>
      <c r="H49" s="32"/>
      <c r="I49" s="31">
        <f>SUM(C49:H49)</f>
        <v>-46000000</v>
      </c>
    </row>
    <row r="50" spans="1:9" ht="14.1" customHeight="1" thickBot="1" x14ac:dyDescent="0.25">
      <c r="A50" s="94"/>
      <c r="B50" s="28" t="s">
        <v>20</v>
      </c>
      <c r="C50" s="29">
        <f t="shared" ref="C50" si="0">C47+C48+C49</f>
        <v>194139530.14999998</v>
      </c>
      <c r="D50" s="29">
        <f t="shared" ref="D50" si="1">D47+D48+D49</f>
        <v>220259549.11000001</v>
      </c>
      <c r="E50" s="33"/>
      <c r="F50" s="33"/>
      <c r="G50" s="33"/>
      <c r="H50" s="33"/>
      <c r="I50" s="29">
        <f>I47+I48+I49</f>
        <v>414399079.25999993</v>
      </c>
    </row>
    <row r="51" spans="1:9" ht="14.1" customHeight="1" x14ac:dyDescent="0.2">
      <c r="A51" s="79">
        <v>2016</v>
      </c>
      <c r="B51" s="54" t="s">
        <v>21</v>
      </c>
      <c r="C51" s="55">
        <v>0</v>
      </c>
      <c r="D51" s="55">
        <v>0</v>
      </c>
      <c r="E51" s="56"/>
      <c r="F51" s="56"/>
      <c r="G51" s="56"/>
      <c r="H51" s="56"/>
      <c r="I51" s="55">
        <f>SUM(C51:H51)</f>
        <v>0</v>
      </c>
    </row>
    <row r="52" spans="1:9" ht="14.1" customHeight="1" x14ac:dyDescent="0.2">
      <c r="A52" s="80"/>
      <c r="B52" s="57" t="s">
        <v>19</v>
      </c>
      <c r="C52" s="58">
        <v>-38000000</v>
      </c>
      <c r="D52" s="58">
        <v>-30000000</v>
      </c>
      <c r="E52" s="59"/>
      <c r="F52" s="59"/>
      <c r="G52" s="59"/>
      <c r="H52" s="59"/>
      <c r="I52" s="58">
        <f>SUM(C52:H52)</f>
        <v>-68000000</v>
      </c>
    </row>
    <row r="53" spans="1:9" ht="14.1" customHeight="1" thickBot="1" x14ac:dyDescent="0.25">
      <c r="A53" s="81"/>
      <c r="B53" s="38" t="s">
        <v>20</v>
      </c>
      <c r="C53" s="39">
        <f>C50+C51+C52</f>
        <v>156139530.14999998</v>
      </c>
      <c r="D53" s="39">
        <f>D50+D51+D52</f>
        <v>190259549.11000001</v>
      </c>
      <c r="E53" s="43"/>
      <c r="F53" s="43"/>
      <c r="G53" s="43"/>
      <c r="H53" s="43"/>
      <c r="I53" s="39">
        <f>SUM(C53:H53)</f>
        <v>346399079.25999999</v>
      </c>
    </row>
    <row r="54" spans="1:9" ht="14.1" customHeight="1" x14ac:dyDescent="0.2">
      <c r="A54" s="92">
        <v>2017</v>
      </c>
      <c r="B54" s="37" t="s">
        <v>21</v>
      </c>
      <c r="C54" s="35">
        <v>0</v>
      </c>
      <c r="D54" s="36">
        <v>0</v>
      </c>
      <c r="E54" s="36">
        <v>6293654.4000000004</v>
      </c>
      <c r="F54" s="36">
        <v>11189253.24</v>
      </c>
      <c r="G54" s="36"/>
      <c r="H54" s="36"/>
      <c r="I54" s="35">
        <f>SUM(C54:H54)</f>
        <v>17482907.640000001</v>
      </c>
    </row>
    <row r="55" spans="1:9" ht="14.1" customHeight="1" x14ac:dyDescent="0.2">
      <c r="A55" s="93"/>
      <c r="B55" s="34" t="s">
        <v>19</v>
      </c>
      <c r="C55" s="27">
        <v>-38000000</v>
      </c>
      <c r="D55" s="32">
        <v>-30000000</v>
      </c>
      <c r="E55" s="32">
        <v>0</v>
      </c>
      <c r="F55" s="32">
        <v>-6107107.0199999996</v>
      </c>
      <c r="G55" s="26"/>
      <c r="H55" s="32"/>
      <c r="I55" s="31">
        <f>SUM(C55:H55)</f>
        <v>-74107107.019999996</v>
      </c>
    </row>
    <row r="56" spans="1:9" ht="14.1" customHeight="1" thickBot="1" x14ac:dyDescent="0.25">
      <c r="A56" s="94"/>
      <c r="B56" s="28" t="s">
        <v>20</v>
      </c>
      <c r="C56" s="29">
        <f>C53+C54+C55</f>
        <v>118139530.14999998</v>
      </c>
      <c r="D56" s="29">
        <f t="shared" ref="D56:F56" si="2">D53+D54+D55</f>
        <v>160259549.11000001</v>
      </c>
      <c r="E56" s="29">
        <f t="shared" si="2"/>
        <v>6293654.4000000004</v>
      </c>
      <c r="F56" s="29">
        <f t="shared" si="2"/>
        <v>5082146.2200000007</v>
      </c>
      <c r="G56" s="33"/>
      <c r="H56" s="33"/>
      <c r="I56" s="29">
        <f>I53+I54+I55</f>
        <v>289774879.88</v>
      </c>
    </row>
    <row r="57" spans="1:9" ht="14.1" customHeight="1" x14ac:dyDescent="0.2">
      <c r="A57" s="86">
        <v>43420</v>
      </c>
      <c r="B57" s="40" t="s">
        <v>21</v>
      </c>
      <c r="C57" s="41">
        <v>0</v>
      </c>
      <c r="D57" s="42">
        <v>0</v>
      </c>
      <c r="E57" s="42">
        <v>13494329.380000001</v>
      </c>
      <c r="F57" s="42">
        <v>183669244.80000001</v>
      </c>
      <c r="G57" s="42"/>
      <c r="H57" s="42"/>
      <c r="I57" s="41">
        <f>SUM(C57:H57)</f>
        <v>197163574.18000001</v>
      </c>
    </row>
    <row r="58" spans="1:9" ht="14.1" customHeight="1" x14ac:dyDescent="0.2">
      <c r="A58" s="87"/>
      <c r="B58" s="34" t="s">
        <v>19</v>
      </c>
      <c r="C58" s="27">
        <v>-118139530.15000001</v>
      </c>
      <c r="D58" s="32">
        <v>-22500000</v>
      </c>
      <c r="E58" s="32">
        <v>-16709331.359999999</v>
      </c>
      <c r="F58" s="32">
        <v>-14067323.449999999</v>
      </c>
      <c r="G58" s="26"/>
      <c r="H58" s="32"/>
      <c r="I58" s="31">
        <f>SUM(C58:H58)</f>
        <v>-171416184.95999998</v>
      </c>
    </row>
    <row r="59" spans="1:9" ht="14.1" customHeight="1" thickBot="1" x14ac:dyDescent="0.25">
      <c r="A59" s="88"/>
      <c r="B59" s="28" t="s">
        <v>20</v>
      </c>
      <c r="C59" s="29">
        <f>C56+C57+C58</f>
        <v>0</v>
      </c>
      <c r="D59" s="29">
        <f>D56+D57+D58</f>
        <v>137759549.11000001</v>
      </c>
      <c r="E59" s="29">
        <f t="shared" ref="E59:F59" si="3">E56+E57+E58</f>
        <v>3078652.4200000018</v>
      </c>
      <c r="F59" s="29">
        <f t="shared" si="3"/>
        <v>174684067.57000002</v>
      </c>
      <c r="G59" s="33"/>
      <c r="H59" s="33"/>
      <c r="I59" s="29">
        <f>I56+I57+I58</f>
        <v>315522269.10000002</v>
      </c>
    </row>
    <row r="60" spans="1:9" x14ac:dyDescent="0.2">
      <c r="A60">
        <v>2018</v>
      </c>
      <c r="D60" s="76">
        <v>-7500000</v>
      </c>
    </row>
    <row r="61" spans="1:9" x14ac:dyDescent="0.2">
      <c r="D61" s="75">
        <f>SUM(D59:D60)</f>
        <v>130259549.11000001</v>
      </c>
    </row>
    <row r="62" spans="1:9" x14ac:dyDescent="0.2">
      <c r="A62">
        <v>2019</v>
      </c>
      <c r="D62" s="76">
        <v>-30000000</v>
      </c>
    </row>
    <row r="63" spans="1:9" x14ac:dyDescent="0.2">
      <c r="D63" s="75">
        <f>SUM(D61:D62)</f>
        <v>100259549.11000001</v>
      </c>
    </row>
    <row r="64" spans="1:9" x14ac:dyDescent="0.2">
      <c r="A64">
        <v>2020</v>
      </c>
      <c r="D64" s="76">
        <v>-30000000</v>
      </c>
    </row>
    <row r="65" spans="1:4" x14ac:dyDescent="0.2">
      <c r="D65" s="75">
        <f>SUM(D63:D64)</f>
        <v>70259549.110000014</v>
      </c>
    </row>
    <row r="66" spans="1:4" x14ac:dyDescent="0.2">
      <c r="A66">
        <v>2021</v>
      </c>
      <c r="D66" s="76">
        <v>-30000000</v>
      </c>
    </row>
    <row r="67" spans="1:4" x14ac:dyDescent="0.2">
      <c r="D67" s="75">
        <f>SUM(D65:D66)</f>
        <v>40259549.110000014</v>
      </c>
    </row>
    <row r="68" spans="1:4" x14ac:dyDescent="0.2">
      <c r="A68">
        <v>2022</v>
      </c>
      <c r="D68" s="76">
        <v>-30000000</v>
      </c>
    </row>
    <row r="69" spans="1:4" x14ac:dyDescent="0.2">
      <c r="D69" s="75">
        <f>SUM(D67:D68)</f>
        <v>10259549.110000014</v>
      </c>
    </row>
    <row r="70" spans="1:4" x14ac:dyDescent="0.2">
      <c r="A70">
        <v>2023</v>
      </c>
      <c r="D70" s="76">
        <v>-10259549.109999999</v>
      </c>
    </row>
    <row r="71" spans="1:4" x14ac:dyDescent="0.2">
      <c r="D71" s="75">
        <f>SUM(D69:D70)</f>
        <v>1.4901161193847656E-8</v>
      </c>
    </row>
  </sheetData>
  <mergeCells count="13">
    <mergeCell ref="A51:A53"/>
    <mergeCell ref="B1:I1"/>
    <mergeCell ref="I25:I26"/>
    <mergeCell ref="A57:A59"/>
    <mergeCell ref="A27:A29"/>
    <mergeCell ref="A45:A47"/>
    <mergeCell ref="A48:A50"/>
    <mergeCell ref="A42:A44"/>
    <mergeCell ref="A30:A32"/>
    <mergeCell ref="A33:A35"/>
    <mergeCell ref="A36:A38"/>
    <mergeCell ref="A39:A41"/>
    <mergeCell ref="A54:A56"/>
  </mergeCells>
  <phoneticPr fontId="2" type="noConversion"/>
  <pageMargins left="0.19685039370078741" right="0.19685039370078741" top="0.59055118110236227" bottom="0.19685039370078741" header="0.51181102362204722" footer="0.51181102362204722"/>
  <pageSetup paperSize="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přehled úvěrů SMO</vt:lpstr>
    </vt:vector>
  </TitlesOfParts>
  <Company>SMO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GrigarovaL</dc:creator>
  <cp:lastModifiedBy>Grigarová Lenka</cp:lastModifiedBy>
  <cp:lastPrinted>2018-11-13T08:40:37Z</cp:lastPrinted>
  <dcterms:created xsi:type="dcterms:W3CDTF">2009-01-13T12:44:06Z</dcterms:created>
  <dcterms:modified xsi:type="dcterms:W3CDTF">2018-11-13T08:40:38Z</dcterms:modified>
</cp:coreProperties>
</file>