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ospodaření města\Rozpočet\2020_ROZPOČET\"/>
    </mc:Choice>
  </mc:AlternateContent>
  <bookViews>
    <workbookView xWindow="360" yWindow="75" windowWidth="11340" windowHeight="6795"/>
  </bookViews>
  <sheets>
    <sheet name="daň.příjmy" sheetId="8" r:id="rId1"/>
    <sheet name="hazard" sheetId="7" r:id="rId2"/>
  </sheets>
  <calcPr calcId="152511"/>
</workbook>
</file>

<file path=xl/calcChain.xml><?xml version="1.0" encoding="utf-8"?>
<calcChain xmlns="http://schemas.openxmlformats.org/spreadsheetml/2006/main">
  <c r="L62" i="7" l="1"/>
  <c r="L63" i="7"/>
  <c r="L64" i="7"/>
  <c r="L65" i="7"/>
  <c r="L66" i="7"/>
  <c r="L67" i="7"/>
  <c r="L68" i="7"/>
  <c r="L69" i="7"/>
  <c r="L70" i="7"/>
  <c r="L61" i="7" l="1"/>
  <c r="L79" i="7" l="1"/>
  <c r="L80" i="7"/>
  <c r="L81" i="7"/>
  <c r="L82" i="7"/>
  <c r="L83" i="7"/>
  <c r="L84" i="7"/>
  <c r="L85" i="7"/>
  <c r="L86" i="7"/>
  <c r="L87" i="7"/>
  <c r="L88" i="7"/>
  <c r="L78" i="7"/>
  <c r="L77" i="7"/>
  <c r="L71" i="7"/>
  <c r="L60" i="7"/>
  <c r="L112" i="8" l="1"/>
  <c r="L113" i="8"/>
  <c r="L114" i="8"/>
  <c r="L115" i="8"/>
  <c r="L116" i="8"/>
  <c r="L117" i="8"/>
  <c r="L118" i="8"/>
  <c r="L119" i="8"/>
  <c r="L120" i="8"/>
  <c r="L121" i="8"/>
  <c r="L111" i="8"/>
  <c r="L110" i="8"/>
  <c r="L78" i="8"/>
  <c r="L79" i="8"/>
  <c r="L80" i="8"/>
  <c r="L81" i="8"/>
  <c r="L82" i="8"/>
  <c r="L83" i="8"/>
  <c r="L84" i="8"/>
  <c r="L85" i="8"/>
  <c r="L86" i="8"/>
  <c r="L87" i="8"/>
  <c r="L77" i="8"/>
  <c r="L76" i="8"/>
  <c r="L61" i="8"/>
  <c r="L62" i="8"/>
  <c r="L63" i="8"/>
  <c r="L64" i="8"/>
  <c r="L65" i="8"/>
  <c r="L66" i="8"/>
  <c r="L67" i="8"/>
  <c r="L68" i="8"/>
  <c r="L69" i="8"/>
  <c r="L70" i="8"/>
  <c r="L60" i="8"/>
  <c r="L59" i="8"/>
  <c r="L44" i="8"/>
  <c r="L45" i="8"/>
  <c r="L46" i="8"/>
  <c r="L47" i="8"/>
  <c r="L48" i="8"/>
  <c r="L49" i="8"/>
  <c r="L50" i="8"/>
  <c r="L51" i="8"/>
  <c r="L52" i="8"/>
  <c r="L53" i="8"/>
  <c r="L43" i="8"/>
  <c r="L42" i="8"/>
  <c r="L27" i="8"/>
  <c r="L28" i="8"/>
  <c r="L29" i="8"/>
  <c r="L30" i="8"/>
  <c r="L31" i="8"/>
  <c r="L32" i="8"/>
  <c r="L33" i="8"/>
  <c r="L34" i="8"/>
  <c r="L35" i="8"/>
  <c r="L36" i="8"/>
  <c r="L26" i="8"/>
  <c r="L25" i="8"/>
  <c r="L10" i="8"/>
  <c r="L11" i="8"/>
  <c r="L12" i="8"/>
  <c r="L13" i="8"/>
  <c r="L14" i="8"/>
  <c r="L15" i="8"/>
  <c r="L16" i="8"/>
  <c r="L17" i="8"/>
  <c r="L18" i="8"/>
  <c r="L19" i="8"/>
  <c r="L9" i="8"/>
  <c r="L8" i="8"/>
  <c r="M107" i="7"/>
  <c r="M106" i="7"/>
  <c r="L107" i="7" s="1"/>
  <c r="M105" i="7"/>
  <c r="M104" i="7"/>
  <c r="M103" i="7"/>
  <c r="M102" i="7"/>
  <c r="M101" i="7"/>
  <c r="M100" i="7"/>
  <c r="L100" i="7" s="1"/>
  <c r="M99" i="7"/>
  <c r="M98" i="7"/>
  <c r="M97" i="7"/>
  <c r="M96" i="7"/>
  <c r="L96" i="7" s="1"/>
  <c r="J60" i="7"/>
  <c r="J61" i="7"/>
  <c r="J62" i="7"/>
  <c r="J63" i="7"/>
  <c r="J64" i="7"/>
  <c r="J65" i="7"/>
  <c r="J66" i="7"/>
  <c r="J67" i="7"/>
  <c r="J68" i="7"/>
  <c r="J69" i="7"/>
  <c r="J70" i="7"/>
  <c r="J71" i="7"/>
  <c r="J77" i="7"/>
  <c r="J78" i="7"/>
  <c r="J79" i="7"/>
  <c r="J80" i="7"/>
  <c r="J81" i="7"/>
  <c r="J82" i="7"/>
  <c r="J83" i="7"/>
  <c r="J84" i="7"/>
  <c r="J85" i="7"/>
  <c r="J86" i="7"/>
  <c r="J87" i="7"/>
  <c r="J88" i="7"/>
  <c r="M90" i="8"/>
  <c r="M89" i="8"/>
  <c r="L101" i="7" l="1"/>
  <c r="L102" i="7"/>
  <c r="L97" i="7"/>
  <c r="L98" i="7"/>
  <c r="L99" i="7"/>
  <c r="L106" i="7"/>
  <c r="L105" i="7"/>
  <c r="L101" i="8"/>
  <c r="L103" i="7"/>
  <c r="L104" i="7"/>
  <c r="L102" i="8"/>
  <c r="L93" i="8"/>
  <c r="M93" i="8" s="1"/>
  <c r="L99" i="8"/>
  <c r="L96" i="8"/>
  <c r="L100" i="8"/>
  <c r="L97" i="8"/>
  <c r="L95" i="8"/>
  <c r="L103" i="8"/>
  <c r="L104" i="8"/>
  <c r="L94" i="8"/>
  <c r="L98" i="8"/>
  <c r="K97" i="7"/>
  <c r="J97" i="7" s="1"/>
  <c r="K98" i="7"/>
  <c r="J98" i="7" s="1"/>
  <c r="K99" i="7"/>
  <c r="K100" i="7"/>
  <c r="K101" i="7"/>
  <c r="K102" i="7"/>
  <c r="J102" i="7" s="1"/>
  <c r="K103" i="7"/>
  <c r="K104" i="7"/>
  <c r="J104" i="7" s="1"/>
  <c r="K105" i="7"/>
  <c r="J105" i="7" s="1"/>
  <c r="K106" i="7"/>
  <c r="J106" i="7" s="1"/>
  <c r="K107" i="7"/>
  <c r="K96" i="7"/>
  <c r="J96" i="7" s="1"/>
  <c r="J100" i="7" l="1"/>
  <c r="J101" i="7"/>
  <c r="J107" i="7"/>
  <c r="J103" i="7"/>
  <c r="J99" i="7"/>
  <c r="M94" i="8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H88" i="7"/>
  <c r="H87" i="7"/>
  <c r="H86" i="7"/>
  <c r="H85" i="7"/>
  <c r="H84" i="7"/>
  <c r="H83" i="7"/>
  <c r="H82" i="7"/>
  <c r="H81" i="7"/>
  <c r="H80" i="7"/>
  <c r="H79" i="7"/>
  <c r="H78" i="7"/>
  <c r="H77" i="7"/>
  <c r="H71" i="7"/>
  <c r="H70" i="7"/>
  <c r="H69" i="7"/>
  <c r="H68" i="7"/>
  <c r="H67" i="7"/>
  <c r="H66" i="7"/>
  <c r="H65" i="7"/>
  <c r="H64" i="7"/>
  <c r="H63" i="7"/>
  <c r="H62" i="7"/>
  <c r="I52" i="7"/>
  <c r="I107" i="7" s="1"/>
  <c r="I51" i="7"/>
  <c r="I106" i="7" s="1"/>
  <c r="I50" i="7"/>
  <c r="I49" i="7"/>
  <c r="I104" i="7" s="1"/>
  <c r="I48" i="7"/>
  <c r="I47" i="7"/>
  <c r="I46" i="7"/>
  <c r="I45" i="7"/>
  <c r="I100" i="7" s="1"/>
  <c r="I44" i="7"/>
  <c r="I99" i="7" s="1"/>
  <c r="I43" i="7"/>
  <c r="I98" i="7" s="1"/>
  <c r="I42" i="7"/>
  <c r="I41" i="7"/>
  <c r="H41" i="7" s="1"/>
  <c r="H35" i="7"/>
  <c r="H34" i="7"/>
  <c r="H33" i="7"/>
  <c r="H32" i="7"/>
  <c r="H31" i="7"/>
  <c r="H30" i="7"/>
  <c r="H29" i="7"/>
  <c r="H28" i="7"/>
  <c r="H27" i="7"/>
  <c r="H26" i="7"/>
  <c r="H25" i="7"/>
  <c r="H24" i="7"/>
  <c r="H18" i="7"/>
  <c r="H17" i="7"/>
  <c r="H16" i="7"/>
  <c r="H15" i="7"/>
  <c r="H14" i="7"/>
  <c r="H13" i="7"/>
  <c r="H12" i="7"/>
  <c r="H11" i="7"/>
  <c r="H10" i="7"/>
  <c r="H9" i="7"/>
  <c r="H8" i="7"/>
  <c r="H7" i="7"/>
  <c r="J121" i="8"/>
  <c r="J120" i="8"/>
  <c r="J119" i="8"/>
  <c r="J118" i="8"/>
  <c r="J117" i="8"/>
  <c r="J116" i="8"/>
  <c r="J115" i="8"/>
  <c r="J114" i="8"/>
  <c r="J113" i="8"/>
  <c r="J112" i="8"/>
  <c r="J111" i="8"/>
  <c r="J110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K90" i="8"/>
  <c r="K89" i="8"/>
  <c r="I90" i="8"/>
  <c r="I89" i="8"/>
  <c r="J87" i="8"/>
  <c r="J86" i="8"/>
  <c r="J85" i="8"/>
  <c r="J84" i="8"/>
  <c r="J83" i="8"/>
  <c r="J82" i="8"/>
  <c r="J81" i="8"/>
  <c r="J80" i="8"/>
  <c r="J79" i="8"/>
  <c r="J78" i="8"/>
  <c r="J77" i="8"/>
  <c r="J76" i="8"/>
  <c r="H87" i="8"/>
  <c r="H86" i="8"/>
  <c r="H85" i="8"/>
  <c r="H84" i="8"/>
  <c r="H83" i="8"/>
  <c r="H82" i="8"/>
  <c r="H81" i="8"/>
  <c r="H80" i="8"/>
  <c r="H79" i="8"/>
  <c r="H78" i="8"/>
  <c r="H77" i="8"/>
  <c r="H76" i="8"/>
  <c r="J70" i="8"/>
  <c r="J69" i="8"/>
  <c r="J68" i="8"/>
  <c r="J67" i="8"/>
  <c r="J66" i="8"/>
  <c r="J65" i="8"/>
  <c r="J64" i="8"/>
  <c r="J63" i="8"/>
  <c r="J62" i="8"/>
  <c r="J61" i="8"/>
  <c r="J60" i="8"/>
  <c r="J59" i="8"/>
  <c r="H70" i="8"/>
  <c r="H69" i="8"/>
  <c r="H68" i="8"/>
  <c r="H67" i="8"/>
  <c r="H66" i="8"/>
  <c r="H65" i="8"/>
  <c r="H64" i="8"/>
  <c r="H63" i="8"/>
  <c r="H62" i="8"/>
  <c r="H61" i="8"/>
  <c r="H60" i="8"/>
  <c r="H59" i="8"/>
  <c r="J53" i="8"/>
  <c r="J52" i="8"/>
  <c r="J51" i="8"/>
  <c r="J50" i="8"/>
  <c r="J49" i="8"/>
  <c r="J48" i="8"/>
  <c r="J47" i="8"/>
  <c r="J46" i="8"/>
  <c r="J45" i="8"/>
  <c r="J44" i="8"/>
  <c r="J43" i="8"/>
  <c r="J42" i="8"/>
  <c r="H53" i="8"/>
  <c r="H52" i="8"/>
  <c r="H51" i="8"/>
  <c r="H50" i="8"/>
  <c r="H49" i="8"/>
  <c r="H48" i="8"/>
  <c r="H47" i="8"/>
  <c r="H46" i="8"/>
  <c r="H45" i="8"/>
  <c r="H44" i="8"/>
  <c r="H43" i="8"/>
  <c r="H42" i="8"/>
  <c r="J36" i="8"/>
  <c r="J35" i="8"/>
  <c r="J34" i="8"/>
  <c r="J33" i="8"/>
  <c r="J32" i="8"/>
  <c r="J31" i="8"/>
  <c r="J30" i="8"/>
  <c r="J29" i="8"/>
  <c r="J28" i="8"/>
  <c r="J27" i="8"/>
  <c r="J26" i="8"/>
  <c r="J25" i="8"/>
  <c r="H36" i="8"/>
  <c r="H35" i="8"/>
  <c r="H34" i="8"/>
  <c r="H33" i="8"/>
  <c r="H32" i="8"/>
  <c r="H31" i="8"/>
  <c r="H30" i="8"/>
  <c r="H29" i="8"/>
  <c r="H28" i="8"/>
  <c r="H27" i="8"/>
  <c r="H26" i="8"/>
  <c r="H25" i="8"/>
  <c r="J19" i="8"/>
  <c r="J18" i="8"/>
  <c r="J17" i="8"/>
  <c r="J16" i="8"/>
  <c r="J15" i="8"/>
  <c r="J14" i="8"/>
  <c r="J13" i="8"/>
  <c r="J12" i="8"/>
  <c r="J11" i="8"/>
  <c r="J10" i="8"/>
  <c r="J9" i="8"/>
  <c r="J8" i="8"/>
  <c r="H19" i="8"/>
  <c r="H18" i="8"/>
  <c r="H17" i="8"/>
  <c r="H102" i="8" s="1"/>
  <c r="H16" i="8"/>
  <c r="H101" i="8" s="1"/>
  <c r="H15" i="8"/>
  <c r="H14" i="8"/>
  <c r="H13" i="8"/>
  <c r="H98" i="8" s="1"/>
  <c r="H12" i="8"/>
  <c r="H97" i="8" s="1"/>
  <c r="H11" i="8"/>
  <c r="H10" i="8"/>
  <c r="H9" i="8"/>
  <c r="H94" i="8" s="1"/>
  <c r="H8" i="8"/>
  <c r="H93" i="8" s="1"/>
  <c r="I93" i="8" s="1"/>
  <c r="J102" i="8" l="1"/>
  <c r="H95" i="8"/>
  <c r="H99" i="8"/>
  <c r="H103" i="8"/>
  <c r="J103" i="8"/>
  <c r="H96" i="8"/>
  <c r="H100" i="8"/>
  <c r="H104" i="8"/>
  <c r="J104" i="8"/>
  <c r="I94" i="8"/>
  <c r="J101" i="8"/>
  <c r="J100" i="8"/>
  <c r="J99" i="8"/>
  <c r="J98" i="8"/>
  <c r="J97" i="8"/>
  <c r="J96" i="8"/>
  <c r="J95" i="8"/>
  <c r="J94" i="8"/>
  <c r="J93" i="8"/>
  <c r="K93" i="8" s="1"/>
  <c r="I102" i="7"/>
  <c r="H51" i="7"/>
  <c r="I105" i="7"/>
  <c r="H106" i="7" s="1"/>
  <c r="H48" i="7"/>
  <c r="I96" i="7"/>
  <c r="H96" i="7" s="1"/>
  <c r="H49" i="7"/>
  <c r="I103" i="7"/>
  <c r="H43" i="7"/>
  <c r="I97" i="7"/>
  <c r="H47" i="7"/>
  <c r="I101" i="7"/>
  <c r="H101" i="7" s="1"/>
  <c r="H100" i="7"/>
  <c r="H99" i="7"/>
  <c r="H107" i="7"/>
  <c r="H46" i="7"/>
  <c r="H44" i="7"/>
  <c r="H52" i="7"/>
  <c r="H42" i="7"/>
  <c r="H45" i="7"/>
  <c r="H50" i="7"/>
  <c r="F121" i="8"/>
  <c r="D121" i="8"/>
  <c r="B121" i="8"/>
  <c r="F120" i="8"/>
  <c r="D120" i="8"/>
  <c r="B120" i="8"/>
  <c r="F119" i="8"/>
  <c r="D119" i="8"/>
  <c r="B119" i="8"/>
  <c r="F118" i="8"/>
  <c r="D118" i="8"/>
  <c r="B118" i="8"/>
  <c r="F117" i="8"/>
  <c r="D117" i="8"/>
  <c r="B117" i="8"/>
  <c r="F116" i="8"/>
  <c r="D116" i="8"/>
  <c r="B116" i="8"/>
  <c r="F115" i="8"/>
  <c r="D115" i="8"/>
  <c r="B115" i="8"/>
  <c r="F114" i="8"/>
  <c r="D114" i="8"/>
  <c r="B114" i="8"/>
  <c r="F113" i="8"/>
  <c r="D113" i="8"/>
  <c r="B113" i="8"/>
  <c r="F112" i="8"/>
  <c r="D112" i="8"/>
  <c r="B112" i="8"/>
  <c r="F111" i="8"/>
  <c r="D111" i="8"/>
  <c r="B111" i="8"/>
  <c r="F110" i="8"/>
  <c r="D110" i="8"/>
  <c r="B110" i="8"/>
  <c r="G90" i="8"/>
  <c r="E90" i="8"/>
  <c r="E125" i="8" s="1"/>
  <c r="C90" i="8"/>
  <c r="C125" i="8" s="1"/>
  <c r="G89" i="8"/>
  <c r="E89" i="8"/>
  <c r="E124" i="8" s="1"/>
  <c r="C89" i="8"/>
  <c r="C124" i="8" s="1"/>
  <c r="F87" i="8"/>
  <c r="D87" i="8"/>
  <c r="B87" i="8"/>
  <c r="F86" i="8"/>
  <c r="D86" i="8"/>
  <c r="B86" i="8"/>
  <c r="F85" i="8"/>
  <c r="D85" i="8"/>
  <c r="B85" i="8"/>
  <c r="F84" i="8"/>
  <c r="D84" i="8"/>
  <c r="B84" i="8"/>
  <c r="F83" i="8"/>
  <c r="D83" i="8"/>
  <c r="B83" i="8"/>
  <c r="F82" i="8"/>
  <c r="D82" i="8"/>
  <c r="B82" i="8"/>
  <c r="F81" i="8"/>
  <c r="D81" i="8"/>
  <c r="B81" i="8"/>
  <c r="F80" i="8"/>
  <c r="D80" i="8"/>
  <c r="B80" i="8"/>
  <c r="F79" i="8"/>
  <c r="D79" i="8"/>
  <c r="B79" i="8"/>
  <c r="F78" i="8"/>
  <c r="D78" i="8"/>
  <c r="B78" i="8"/>
  <c r="F77" i="8"/>
  <c r="D77" i="8"/>
  <c r="B77" i="8"/>
  <c r="F76" i="8"/>
  <c r="D76" i="8"/>
  <c r="B76" i="8"/>
  <c r="F70" i="8"/>
  <c r="D70" i="8"/>
  <c r="B70" i="8"/>
  <c r="F69" i="8"/>
  <c r="D69" i="8"/>
  <c r="B69" i="8"/>
  <c r="F68" i="8"/>
  <c r="D68" i="8"/>
  <c r="B68" i="8"/>
  <c r="F67" i="8"/>
  <c r="D67" i="8"/>
  <c r="B67" i="8"/>
  <c r="F66" i="8"/>
  <c r="D66" i="8"/>
  <c r="B66" i="8"/>
  <c r="F65" i="8"/>
  <c r="D65" i="8"/>
  <c r="B65" i="8"/>
  <c r="F64" i="8"/>
  <c r="D64" i="8"/>
  <c r="B64" i="8"/>
  <c r="F63" i="8"/>
  <c r="D63" i="8"/>
  <c r="B63" i="8"/>
  <c r="F62" i="8"/>
  <c r="D62" i="8"/>
  <c r="B62" i="8"/>
  <c r="F61" i="8"/>
  <c r="D61" i="8"/>
  <c r="B61" i="8"/>
  <c r="F60" i="8"/>
  <c r="D60" i="8"/>
  <c r="B60" i="8"/>
  <c r="F59" i="8"/>
  <c r="D59" i="8"/>
  <c r="B59" i="8"/>
  <c r="F53" i="8"/>
  <c r="D53" i="8"/>
  <c r="B53" i="8"/>
  <c r="F52" i="8"/>
  <c r="D52" i="8"/>
  <c r="B52" i="8"/>
  <c r="F51" i="8"/>
  <c r="D51" i="8"/>
  <c r="B51" i="8"/>
  <c r="F50" i="8"/>
  <c r="D50" i="8"/>
  <c r="B50" i="8"/>
  <c r="F49" i="8"/>
  <c r="D49" i="8"/>
  <c r="B49" i="8"/>
  <c r="F48" i="8"/>
  <c r="D48" i="8"/>
  <c r="B48" i="8"/>
  <c r="F47" i="8"/>
  <c r="D47" i="8"/>
  <c r="B47" i="8"/>
  <c r="F46" i="8"/>
  <c r="D46" i="8"/>
  <c r="B46" i="8"/>
  <c r="F45" i="8"/>
  <c r="D45" i="8"/>
  <c r="B45" i="8"/>
  <c r="F44" i="8"/>
  <c r="D44" i="8"/>
  <c r="B44" i="8"/>
  <c r="F43" i="8"/>
  <c r="D43" i="8"/>
  <c r="B43" i="8"/>
  <c r="F42" i="8"/>
  <c r="D42" i="8"/>
  <c r="B42" i="8"/>
  <c r="F36" i="8"/>
  <c r="D36" i="8"/>
  <c r="B36" i="8"/>
  <c r="F35" i="8"/>
  <c r="D35" i="8"/>
  <c r="B35" i="8"/>
  <c r="F34" i="8"/>
  <c r="D34" i="8"/>
  <c r="B34" i="8"/>
  <c r="F33" i="8"/>
  <c r="D33" i="8"/>
  <c r="B33" i="8"/>
  <c r="F32" i="8"/>
  <c r="D32" i="8"/>
  <c r="B32" i="8"/>
  <c r="F31" i="8"/>
  <c r="D31" i="8"/>
  <c r="B31" i="8"/>
  <c r="F30" i="8"/>
  <c r="D30" i="8"/>
  <c r="B30" i="8"/>
  <c r="F29" i="8"/>
  <c r="D29" i="8"/>
  <c r="B29" i="8"/>
  <c r="F28" i="8"/>
  <c r="D28" i="8"/>
  <c r="B28" i="8"/>
  <c r="F27" i="8"/>
  <c r="D27" i="8"/>
  <c r="B27" i="8"/>
  <c r="F26" i="8"/>
  <c r="D26" i="8"/>
  <c r="B26" i="8"/>
  <c r="F25" i="8"/>
  <c r="D25" i="8"/>
  <c r="B25" i="8"/>
  <c r="F19" i="8"/>
  <c r="D19" i="8"/>
  <c r="B19" i="8"/>
  <c r="F18" i="8"/>
  <c r="D18" i="8"/>
  <c r="B18" i="8"/>
  <c r="F17" i="8"/>
  <c r="D17" i="8"/>
  <c r="B17" i="8"/>
  <c r="F16" i="8"/>
  <c r="D16" i="8"/>
  <c r="B16" i="8"/>
  <c r="F15" i="8"/>
  <c r="D15" i="8"/>
  <c r="B15" i="8"/>
  <c r="F14" i="8"/>
  <c r="D14" i="8"/>
  <c r="B14" i="8"/>
  <c r="F13" i="8"/>
  <c r="D13" i="8"/>
  <c r="B13" i="8"/>
  <c r="F12" i="8"/>
  <c r="D12" i="8"/>
  <c r="B12" i="8"/>
  <c r="F11" i="8"/>
  <c r="D11" i="8"/>
  <c r="B11" i="8"/>
  <c r="F10" i="8"/>
  <c r="D10" i="8"/>
  <c r="B10" i="8"/>
  <c r="F9" i="8"/>
  <c r="D9" i="8"/>
  <c r="B9" i="8"/>
  <c r="F8" i="8"/>
  <c r="D8" i="8"/>
  <c r="B8" i="8"/>
  <c r="G52" i="7"/>
  <c r="E52" i="7"/>
  <c r="C52" i="7"/>
  <c r="G51" i="7"/>
  <c r="E51" i="7"/>
  <c r="C51" i="7"/>
  <c r="G50" i="7"/>
  <c r="E50" i="7"/>
  <c r="C50" i="7"/>
  <c r="G49" i="7"/>
  <c r="E49" i="7"/>
  <c r="C49" i="7"/>
  <c r="G48" i="7"/>
  <c r="E48" i="7"/>
  <c r="C48" i="7"/>
  <c r="G47" i="7"/>
  <c r="E47" i="7"/>
  <c r="C47" i="7"/>
  <c r="G46" i="7"/>
  <c r="E46" i="7"/>
  <c r="C46" i="7"/>
  <c r="G45" i="7"/>
  <c r="E45" i="7"/>
  <c r="C45" i="7"/>
  <c r="G44" i="7"/>
  <c r="E44" i="7"/>
  <c r="C44" i="7"/>
  <c r="G43" i="7"/>
  <c r="E43" i="7"/>
  <c r="C43" i="7"/>
  <c r="G42" i="7"/>
  <c r="E42" i="7"/>
  <c r="C42" i="7"/>
  <c r="G41" i="7"/>
  <c r="F41" i="7" s="1"/>
  <c r="E41" i="7"/>
  <c r="D41" i="7" s="1"/>
  <c r="C41" i="7"/>
  <c r="B41" i="7" s="1"/>
  <c r="G38" i="7"/>
  <c r="E38" i="7"/>
  <c r="C38" i="7"/>
  <c r="G37" i="7"/>
  <c r="E37" i="7"/>
  <c r="C37" i="7"/>
  <c r="F35" i="7"/>
  <c r="D35" i="7"/>
  <c r="B35" i="7"/>
  <c r="F34" i="7"/>
  <c r="D34" i="7"/>
  <c r="B34" i="7"/>
  <c r="F33" i="7"/>
  <c r="D33" i="7"/>
  <c r="B33" i="7"/>
  <c r="F32" i="7"/>
  <c r="D32" i="7"/>
  <c r="B32" i="7"/>
  <c r="F31" i="7"/>
  <c r="D31" i="7"/>
  <c r="B31" i="7"/>
  <c r="F30" i="7"/>
  <c r="D30" i="7"/>
  <c r="B30" i="7"/>
  <c r="F29" i="7"/>
  <c r="D29" i="7"/>
  <c r="B29" i="7"/>
  <c r="F28" i="7"/>
  <c r="D28" i="7"/>
  <c r="B28" i="7"/>
  <c r="F27" i="7"/>
  <c r="D27" i="7"/>
  <c r="B27" i="7"/>
  <c r="F26" i="7"/>
  <c r="D26" i="7"/>
  <c r="B26" i="7"/>
  <c r="F25" i="7"/>
  <c r="D25" i="7"/>
  <c r="B25" i="7"/>
  <c r="F24" i="7"/>
  <c r="D24" i="7"/>
  <c r="B24" i="7"/>
  <c r="F18" i="7"/>
  <c r="D18" i="7"/>
  <c r="B18" i="7"/>
  <c r="F17" i="7"/>
  <c r="D17" i="7"/>
  <c r="B17" i="7"/>
  <c r="F16" i="7"/>
  <c r="D16" i="7"/>
  <c r="B16" i="7"/>
  <c r="F15" i="7"/>
  <c r="D15" i="7"/>
  <c r="B15" i="7"/>
  <c r="F14" i="7"/>
  <c r="D14" i="7"/>
  <c r="B14" i="7"/>
  <c r="F13" i="7"/>
  <c r="D13" i="7"/>
  <c r="B13" i="7"/>
  <c r="F12" i="7"/>
  <c r="D12" i="7"/>
  <c r="B12" i="7"/>
  <c r="F11" i="7"/>
  <c r="D11" i="7"/>
  <c r="B11" i="7"/>
  <c r="F10" i="7"/>
  <c r="D10" i="7"/>
  <c r="B10" i="7"/>
  <c r="F9" i="7"/>
  <c r="D9" i="7"/>
  <c r="B9" i="7"/>
  <c r="F8" i="7"/>
  <c r="D8" i="7"/>
  <c r="B8" i="7"/>
  <c r="F7" i="7"/>
  <c r="D7" i="7"/>
  <c r="B7" i="7"/>
  <c r="F100" i="8" l="1"/>
  <c r="B100" i="8"/>
  <c r="B135" i="8" s="1"/>
  <c r="I95" i="8"/>
  <c r="I96" i="8" s="1"/>
  <c r="I97" i="8" s="1"/>
  <c r="I98" i="8" s="1"/>
  <c r="I99" i="8" s="1"/>
  <c r="I100" i="8" s="1"/>
  <c r="I101" i="8" s="1"/>
  <c r="I102" i="8" s="1"/>
  <c r="I103" i="8" s="1"/>
  <c r="I104" i="8" s="1"/>
  <c r="D96" i="8"/>
  <c r="D131" i="8" s="1"/>
  <c r="D94" i="8"/>
  <c r="D129" i="8" s="1"/>
  <c r="D102" i="8"/>
  <c r="D137" i="8" s="1"/>
  <c r="K94" i="8"/>
  <c r="H102" i="7"/>
  <c r="H97" i="7"/>
  <c r="H98" i="7"/>
  <c r="B93" i="8"/>
  <c r="B128" i="8" s="1"/>
  <c r="C128" i="8" s="1"/>
  <c r="F94" i="8"/>
  <c r="B98" i="8"/>
  <c r="B133" i="8" s="1"/>
  <c r="F104" i="8"/>
  <c r="H103" i="7"/>
  <c r="H105" i="7"/>
  <c r="H104" i="7"/>
  <c r="D42" i="7"/>
  <c r="D44" i="7"/>
  <c r="D46" i="7"/>
  <c r="D48" i="7"/>
  <c r="D50" i="7"/>
  <c r="D52" i="7"/>
  <c r="F42" i="7"/>
  <c r="B43" i="7"/>
  <c r="F44" i="7"/>
  <c r="B45" i="7"/>
  <c r="F46" i="7"/>
  <c r="B47" i="7"/>
  <c r="F48" i="7"/>
  <c r="B49" i="7"/>
  <c r="F50" i="7"/>
  <c r="B51" i="7"/>
  <c r="F52" i="7"/>
  <c r="B104" i="8"/>
  <c r="B139" i="8" s="1"/>
  <c r="B96" i="8"/>
  <c r="B131" i="8" s="1"/>
  <c r="D100" i="8"/>
  <c r="D135" i="8" s="1"/>
  <c r="B103" i="8"/>
  <c r="B138" i="8" s="1"/>
  <c r="F102" i="8"/>
  <c r="F97" i="8"/>
  <c r="B97" i="8"/>
  <c r="B132" i="8" s="1"/>
  <c r="D93" i="8"/>
  <c r="B94" i="8"/>
  <c r="B129" i="8" s="1"/>
  <c r="D95" i="8"/>
  <c r="D130" i="8" s="1"/>
  <c r="D97" i="8"/>
  <c r="D132" i="8" s="1"/>
  <c r="D99" i="8"/>
  <c r="D134" i="8" s="1"/>
  <c r="D101" i="8"/>
  <c r="D136" i="8" s="1"/>
  <c r="D104" i="8"/>
  <c r="D139" i="8" s="1"/>
  <c r="D98" i="8"/>
  <c r="D133" i="8" s="1"/>
  <c r="B102" i="8"/>
  <c r="B137" i="8" s="1"/>
  <c r="F103" i="8"/>
  <c r="F93" i="8"/>
  <c r="G93" i="8" s="1"/>
  <c r="F96" i="8"/>
  <c r="F98" i="8"/>
  <c r="F95" i="8"/>
  <c r="F99" i="8"/>
  <c r="B101" i="8"/>
  <c r="B136" i="8" s="1"/>
  <c r="B95" i="8"/>
  <c r="B130" i="8" s="1"/>
  <c r="B99" i="8"/>
  <c r="B134" i="8" s="1"/>
  <c r="F101" i="8"/>
  <c r="D103" i="8"/>
  <c r="D138" i="8" s="1"/>
  <c r="D43" i="7"/>
  <c r="D45" i="7"/>
  <c r="D47" i="7"/>
  <c r="D49" i="7"/>
  <c r="D51" i="7"/>
  <c r="B42" i="7"/>
  <c r="F43" i="7"/>
  <c r="B44" i="7"/>
  <c r="F45" i="7"/>
  <c r="B46" i="7"/>
  <c r="F47" i="7"/>
  <c r="B48" i="7"/>
  <c r="F49" i="7"/>
  <c r="B50" i="7"/>
  <c r="F51" i="7"/>
  <c r="B52" i="7"/>
  <c r="C93" i="8" l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K95" i="8"/>
  <c r="G94" i="8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C129" i="8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D128" i="8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93" i="8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K96" i="8" l="1"/>
  <c r="K97" i="8" l="1"/>
  <c r="K98" i="8" l="1"/>
  <c r="K99" i="8" l="1"/>
  <c r="K100" i="8" l="1"/>
  <c r="K101" i="8" l="1"/>
  <c r="K102" i="8" l="1"/>
  <c r="K103" i="8" l="1"/>
  <c r="K104" i="8" l="1"/>
</calcChain>
</file>

<file path=xl/sharedStrings.xml><?xml version="1.0" encoding="utf-8"?>
<sst xmlns="http://schemas.openxmlformats.org/spreadsheetml/2006/main" count="432" uniqueCount="34">
  <si>
    <t>kumul. součet</t>
  </si>
  <si>
    <t>DPH</t>
  </si>
  <si>
    <t>DzP PO</t>
  </si>
  <si>
    <t>DzP záv. práce</t>
  </si>
  <si>
    <t xml:space="preserve">1511    Dz </t>
  </si>
  <si>
    <t>nemovit. 100%</t>
  </si>
  <si>
    <t>DzP FO z podn</t>
  </si>
  <si>
    <t>FO srážková</t>
  </si>
  <si>
    <t>měsíčně</t>
  </si>
  <si>
    <t>DANĚ CELKEM</t>
  </si>
  <si>
    <t>SDÍLENÉ DANĚ CELKEM</t>
  </si>
  <si>
    <t>1113 DzP</t>
  </si>
  <si>
    <t>Odvod loterie</t>
  </si>
  <si>
    <t>Odvod VHP</t>
  </si>
  <si>
    <t>HAZARD 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</si>
  <si>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</si>
  <si>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</si>
  <si>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</si>
  <si>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</si>
  <si>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</si>
  <si>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</si>
  <si>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</si>
  <si>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</si>
  <si>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</si>
  <si>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</si>
  <si>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</si>
  <si>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</si>
  <si>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RS</t>
  </si>
  <si>
    <t>RU</t>
  </si>
  <si>
    <t>1112</t>
  </si>
  <si>
    <t>1121</t>
  </si>
  <si>
    <t>1211</t>
  </si>
  <si>
    <t>DzP FO podn.</t>
  </si>
  <si>
    <t>9814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</si>
</sst>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1" fillId="2" borderId="2" xfId="0" applyNumberFormat="1" applyFont="1" applyFill="1" applyBorder="1"/>
    <xf numFmtId="4" fontId="1" fillId="2" borderId="4" xfId="0" applyNumberFormat="1" applyFont="1" applyFill="1" applyBorder="1"/>
    <xf numFmtId="4" fontId="1" fillId="2" borderId="3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2" xfId="0" applyNumberFormat="1" applyFont="1" applyFill="1" applyBorder="1"/>
    <xf numFmtId="4" fontId="1" fillId="3" borderId="7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" fontId="4" fillId="3" borderId="9" xfId="0" applyNumberFormat="1" applyFont="1" applyFill="1" applyBorder="1"/>
    <xf numFmtId="4" fontId="4" fillId="3" borderId="11" xfId="0" applyNumberFormat="1" applyFont="1" applyFill="1" applyBorder="1"/>
    <xf numFmtId="4" fontId="4" fillId="3" borderId="2" xfId="0" applyNumberFormat="1" applyFont="1" applyFill="1" applyBorder="1"/>
    <xf numFmtId="0" fontId="1" fillId="2" borderId="1" xfId="0" applyFont="1" applyFill="1" applyBorder="1"/>
    <xf numFmtId="4" fontId="0" fillId="2" borderId="2" xfId="0" applyNumberFormat="1" applyFill="1" applyBorder="1"/>
    <xf numFmtId="49" fontId="1" fillId="2" borderId="14" xfId="0" applyNumberFormat="1" applyFont="1" applyFill="1" applyBorder="1" applyAlignment="1">
      <alignment horizontal="left"/>
    </xf>
    <xf numFmtId="4" fontId="1" fillId="2" borderId="13" xfId="0" applyNumberFormat="1" applyFont="1" applyFill="1" applyBorder="1"/>
    <xf numFmtId="4" fontId="1" fillId="2" borderId="7" xfId="0" applyNumberFormat="1" applyFont="1" applyFill="1" applyBorder="1" applyAlignment="1">
      <alignment horizontal="center"/>
    </xf>
    <xf numFmtId="4" fontId="0" fillId="2" borderId="9" xfId="0" applyNumberFormat="1" applyFill="1" applyBorder="1"/>
    <xf numFmtId="4" fontId="0" fillId="2" borderId="1" xfId="0" applyNumberFormat="1" applyFill="1" applyBorder="1"/>
    <xf numFmtId="4" fontId="0" fillId="2" borderId="4" xfId="0" applyNumberFormat="1" applyFill="1" applyBorder="1"/>
    <xf numFmtId="49" fontId="1" fillId="2" borderId="14" xfId="0" applyNumberFormat="1" applyFont="1" applyFill="1" applyBorder="1"/>
    <xf numFmtId="0" fontId="3" fillId="2" borderId="16" xfId="0" applyFont="1" applyFill="1" applyBorder="1"/>
    <xf numFmtId="4" fontId="1" fillId="2" borderId="1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9" fontId="1" fillId="2" borderId="11" xfId="0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4" borderId="1" xfId="0" applyFont="1" applyFill="1" applyBorder="1"/>
    <xf numFmtId="4" fontId="1" fillId="4" borderId="2" xfId="0" applyNumberFormat="1" applyFont="1" applyFill="1" applyBorder="1"/>
    <xf numFmtId="4" fontId="1" fillId="4" borderId="7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" fontId="1" fillId="4" borderId="9" xfId="0" applyNumberFormat="1" applyFont="1" applyFill="1" applyBorder="1"/>
    <xf numFmtId="4" fontId="1" fillId="4" borderId="11" xfId="0" applyNumberFormat="1" applyFont="1" applyFill="1" applyBorder="1"/>
    <xf numFmtId="0" fontId="1" fillId="2" borderId="14" xfId="0" applyFont="1" applyFill="1" applyBorder="1" applyAlignment="1">
      <alignment horizontal="right"/>
    </xf>
    <xf numFmtId="9" fontId="1" fillId="2" borderId="16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" fontId="1" fillId="4" borderId="4" xfId="0" applyNumberFormat="1" applyFont="1" applyFill="1" applyBorder="1"/>
    <xf numFmtId="4" fontId="0" fillId="4" borderId="9" xfId="0" applyNumberFormat="1" applyFill="1" applyBorder="1"/>
    <xf numFmtId="4" fontId="0" fillId="4" borderId="1" xfId="0" applyNumberFormat="1" applyFill="1" applyBorder="1"/>
    <xf numFmtId="0" fontId="1" fillId="5" borderId="1" xfId="0" applyFont="1" applyFill="1" applyBorder="1"/>
    <xf numFmtId="4" fontId="1" fillId="5" borderId="2" xfId="0" applyNumberFormat="1" applyFont="1" applyFill="1" applyBorder="1"/>
    <xf numFmtId="4" fontId="1" fillId="5" borderId="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" fontId="1" fillId="5" borderId="9" xfId="0" applyNumberFormat="1" applyFont="1" applyFill="1" applyBorder="1"/>
    <xf numFmtId="4" fontId="1" fillId="5" borderId="11" xfId="0" applyNumberFormat="1" applyFont="1" applyFill="1" applyBorder="1"/>
    <xf numFmtId="0" fontId="1" fillId="6" borderId="1" xfId="0" applyFont="1" applyFill="1" applyBorder="1"/>
    <xf numFmtId="4" fontId="1" fillId="6" borderId="2" xfId="0" applyNumberFormat="1" applyFont="1" applyFill="1" applyBorder="1"/>
    <xf numFmtId="4" fontId="1" fillId="6" borderId="3" xfId="0" applyNumberFormat="1" applyFont="1" applyFill="1" applyBorder="1"/>
    <xf numFmtId="49" fontId="1" fillId="6" borderId="14" xfId="0" applyNumberFormat="1" applyFont="1" applyFill="1" applyBorder="1" applyAlignment="1">
      <alignment horizontal="left"/>
    </xf>
    <xf numFmtId="4" fontId="1" fillId="6" borderId="13" xfId="0" applyNumberFormat="1" applyFont="1" applyFill="1" applyBorder="1"/>
    <xf numFmtId="4" fontId="1" fillId="6" borderId="7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" fontId="0" fillId="6" borderId="9" xfId="0" applyNumberFormat="1" applyFill="1" applyBorder="1"/>
    <xf numFmtId="4" fontId="0" fillId="6" borderId="1" xfId="0" applyNumberFormat="1" applyFill="1" applyBorder="1"/>
    <xf numFmtId="4" fontId="0" fillId="6" borderId="2" xfId="0" applyNumberFormat="1" applyFill="1" applyBorder="1"/>
    <xf numFmtId="4" fontId="0" fillId="6" borderId="4" xfId="0" applyNumberFormat="1" applyFill="1" applyBorder="1"/>
    <xf numFmtId="4" fontId="1" fillId="6" borderId="4" xfId="0" applyNumberFormat="1" applyFont="1" applyFill="1" applyBorder="1"/>
    <xf numFmtId="49" fontId="1" fillId="6" borderId="14" xfId="0" applyNumberFormat="1" applyFont="1" applyFill="1" applyBorder="1"/>
    <xf numFmtId="0" fontId="3" fillId="6" borderId="16" xfId="0" applyFont="1" applyFill="1" applyBorder="1"/>
    <xf numFmtId="4" fontId="1" fillId="6" borderId="15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right"/>
    </xf>
    <xf numFmtId="9" fontId="1" fillId="6" borderId="11" xfId="0" applyNumberFormat="1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14" xfId="0" applyFont="1" applyFill="1" applyBorder="1" applyAlignment="1">
      <alignment horizontal="right"/>
    </xf>
    <xf numFmtId="9" fontId="1" fillId="6" borderId="16" xfId="0" applyNumberFormat="1" applyFont="1" applyFill="1" applyBorder="1" applyAlignment="1">
      <alignment horizontal="left"/>
    </xf>
    <xf numFmtId="4" fontId="1" fillId="5" borderId="4" xfId="0" applyNumberFormat="1" applyFont="1" applyFill="1" applyBorder="1"/>
    <xf numFmtId="4" fontId="0" fillId="5" borderId="9" xfId="0" applyNumberFormat="1" applyFill="1" applyBorder="1"/>
    <xf numFmtId="4" fontId="0" fillId="5" borderId="1" xfId="0" applyNumberFormat="1" applyFill="1" applyBorder="1"/>
    <xf numFmtId="14" fontId="1" fillId="0" borderId="0" xfId="0" applyNumberFormat="1" applyFont="1" applyFill="1"/>
    <xf numFmtId="0" fontId="1" fillId="7" borderId="1" xfId="0" applyFont="1" applyFill="1" applyBorder="1"/>
    <xf numFmtId="4" fontId="1" fillId="7" borderId="2" xfId="0" applyNumberFormat="1" applyFont="1" applyFill="1" applyBorder="1"/>
    <xf numFmtId="4" fontId="1" fillId="7" borderId="3" xfId="0" applyNumberFormat="1" applyFont="1" applyFill="1" applyBorder="1"/>
    <xf numFmtId="49" fontId="1" fillId="7" borderId="14" xfId="0" applyNumberFormat="1" applyFont="1" applyFill="1" applyBorder="1" applyAlignment="1">
      <alignment horizontal="left"/>
    </xf>
    <xf numFmtId="4" fontId="1" fillId="7" borderId="13" xfId="0" applyNumberFormat="1" applyFont="1" applyFill="1" applyBorder="1"/>
    <xf numFmtId="4" fontId="1" fillId="7" borderId="7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4" fontId="0" fillId="7" borderId="9" xfId="0" applyNumberFormat="1" applyFill="1" applyBorder="1"/>
    <xf numFmtId="4" fontId="0" fillId="7" borderId="1" xfId="0" applyNumberFormat="1" applyFill="1" applyBorder="1"/>
    <xf numFmtId="4" fontId="0" fillId="7" borderId="2" xfId="0" applyNumberFormat="1" applyFill="1" applyBorder="1"/>
    <xf numFmtId="4" fontId="0" fillId="7" borderId="4" xfId="0" applyNumberFormat="1" applyFill="1" applyBorder="1"/>
    <xf numFmtId="4" fontId="1" fillId="7" borderId="4" xfId="0" applyNumberFormat="1" applyFont="1" applyFill="1" applyBorder="1"/>
    <xf numFmtId="4" fontId="1" fillId="8" borderId="2" xfId="0" applyNumberFormat="1" applyFont="1" applyFill="1" applyBorder="1"/>
    <xf numFmtId="4" fontId="1" fillId="8" borderId="7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4" fontId="1" fillId="8" borderId="9" xfId="0" applyNumberFormat="1" applyFont="1" applyFill="1" applyBorder="1"/>
    <xf numFmtId="4" fontId="1" fillId="8" borderId="11" xfId="0" applyNumberFormat="1" applyFont="1" applyFill="1" applyBorder="1"/>
    <xf numFmtId="0" fontId="1" fillId="7" borderId="14" xfId="0" applyFont="1" applyFill="1" applyBorder="1" applyAlignment="1">
      <alignment horizontal="right"/>
    </xf>
    <xf numFmtId="9" fontId="1" fillId="7" borderId="16" xfId="0" applyNumberFormat="1" applyFont="1" applyFill="1" applyBorder="1" applyAlignment="1">
      <alignment horizontal="left"/>
    </xf>
    <xf numFmtId="4" fontId="1" fillId="9" borderId="2" xfId="0" applyNumberFormat="1" applyFont="1" applyFill="1" applyBorder="1"/>
    <xf numFmtId="4" fontId="1" fillId="9" borderId="7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4" fontId="4" fillId="9" borderId="9" xfId="0" applyNumberFormat="1" applyFont="1" applyFill="1" applyBorder="1"/>
    <xf numFmtId="4" fontId="4" fillId="9" borderId="11" xfId="0" applyNumberFormat="1" applyFont="1" applyFill="1" applyBorder="1"/>
    <xf numFmtId="4" fontId="4" fillId="9" borderId="2" xfId="0" applyNumberFormat="1" applyFont="1" applyFill="1" applyBorder="1"/>
    <xf numFmtId="0" fontId="1" fillId="8" borderId="1" xfId="0" applyFont="1" applyFill="1" applyBorder="1"/>
    <xf numFmtId="4" fontId="1" fillId="8" borderId="4" xfId="0" applyNumberFormat="1" applyFont="1" applyFill="1" applyBorder="1"/>
    <xf numFmtId="4" fontId="0" fillId="8" borderId="9" xfId="0" applyNumberFormat="1" applyFill="1" applyBorder="1"/>
    <xf numFmtId="4" fontId="0" fillId="8" borderId="1" xfId="0" applyNumberFormat="1" applyFill="1" applyBorder="1"/>
    <xf numFmtId="0" fontId="1" fillId="9" borderId="1" xfId="0" applyFont="1" applyFill="1" applyBorder="1"/>
    <xf numFmtId="4" fontId="0" fillId="10" borderId="9" xfId="0" applyNumberFormat="1" applyFill="1" applyBorder="1"/>
    <xf numFmtId="4" fontId="0" fillId="10" borderId="2" xfId="0" applyNumberFormat="1" applyFill="1" applyBorder="1"/>
    <xf numFmtId="4" fontId="0" fillId="10" borderId="4" xfId="0" applyNumberFormat="1" applyFill="1" applyBorder="1"/>
    <xf numFmtId="14" fontId="1" fillId="11" borderId="0" xfId="0" applyNumberFormat="1" applyFont="1" applyFill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left"/>
    </xf>
    <xf numFmtId="4" fontId="1" fillId="12" borderId="4" xfId="0" applyNumberFormat="1" applyFont="1" applyFill="1" applyBorder="1"/>
    <xf numFmtId="0" fontId="1" fillId="12" borderId="1" xfId="0" applyFont="1" applyFill="1" applyBorder="1"/>
    <xf numFmtId="4" fontId="1" fillId="12" borderId="2" xfId="0" applyNumberFormat="1" applyFont="1" applyFill="1" applyBorder="1"/>
    <xf numFmtId="0" fontId="1" fillId="12" borderId="14" xfId="0" applyFont="1" applyFill="1" applyBorder="1" applyAlignment="1">
      <alignment horizontal="right"/>
    </xf>
    <xf numFmtId="9" fontId="1" fillId="12" borderId="16" xfId="0" applyNumberFormat="1" applyFont="1" applyFill="1" applyBorder="1" applyAlignment="1">
      <alignment horizontal="left"/>
    </xf>
    <xf numFmtId="4" fontId="1" fillId="12" borderId="7" xfId="0" applyNumberFormat="1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4" fontId="0" fillId="12" borderId="9" xfId="0" applyNumberFormat="1" applyFill="1" applyBorder="1"/>
    <xf numFmtId="4" fontId="0" fillId="12" borderId="1" xfId="0" applyNumberFormat="1" applyFill="1" applyBorder="1"/>
    <xf numFmtId="0" fontId="1" fillId="13" borderId="1" xfId="0" applyFont="1" applyFill="1" applyBorder="1"/>
    <xf numFmtId="4" fontId="1" fillId="13" borderId="2" xfId="0" applyNumberFormat="1" applyFont="1" applyFill="1" applyBorder="1"/>
    <xf numFmtId="4" fontId="1" fillId="13" borderId="4" xfId="0" applyNumberFormat="1" applyFont="1" applyFill="1" applyBorder="1"/>
    <xf numFmtId="4" fontId="1" fillId="13" borderId="7" xfId="0" applyNumberFormat="1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4" fontId="0" fillId="13" borderId="9" xfId="0" applyNumberFormat="1" applyFill="1" applyBorder="1"/>
    <xf numFmtId="4" fontId="0" fillId="13" borderId="1" xfId="0" applyNumberFormat="1" applyFill="1" applyBorder="1"/>
    <xf numFmtId="4" fontId="1" fillId="9" borderId="0" xfId="0" applyNumberFormat="1" applyFont="1" applyFill="1" applyBorder="1"/>
    <xf numFmtId="0" fontId="0" fillId="9" borderId="0" xfId="0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4" fontId="4" fillId="9" borderId="0" xfId="0" applyNumberFormat="1" applyFont="1" applyFill="1" applyBorder="1"/>
    <xf numFmtId="4" fontId="1" fillId="12" borderId="3" xfId="0" applyNumberFormat="1" applyFont="1" applyFill="1" applyBorder="1"/>
    <xf numFmtId="49" fontId="1" fillId="12" borderId="14" xfId="0" applyNumberFormat="1" applyFont="1" applyFill="1" applyBorder="1" applyAlignment="1">
      <alignment horizontal="left"/>
    </xf>
    <xf numFmtId="4" fontId="1" fillId="12" borderId="13" xfId="0" applyNumberFormat="1" applyFont="1" applyFill="1" applyBorder="1"/>
    <xf numFmtId="164" fontId="0" fillId="12" borderId="9" xfId="0" applyNumberFormat="1" applyFill="1" applyBorder="1"/>
    <xf numFmtId="164" fontId="0" fillId="12" borderId="1" xfId="0" applyNumberFormat="1" applyFill="1" applyBorder="1"/>
    <xf numFmtId="164" fontId="0" fillId="12" borderId="2" xfId="0" applyNumberFormat="1" applyFill="1" applyBorder="1"/>
    <xf numFmtId="164" fontId="0" fillId="12" borderId="4" xfId="0" applyNumberFormat="1" applyFill="1" applyBorder="1"/>
    <xf numFmtId="164" fontId="1" fillId="13" borderId="9" xfId="0" applyNumberFormat="1" applyFont="1" applyFill="1" applyBorder="1"/>
    <xf numFmtId="164" fontId="1" fillId="13" borderId="11" xfId="0" applyNumberFormat="1" applyFont="1" applyFill="1" applyBorder="1"/>
    <xf numFmtId="164" fontId="1" fillId="13" borderId="2" xfId="0" applyNumberFormat="1" applyFont="1" applyFill="1" applyBorder="1"/>
    <xf numFmtId="164" fontId="0" fillId="13" borderId="9" xfId="0" applyNumberFormat="1" applyFill="1" applyBorder="1"/>
    <xf numFmtId="0" fontId="1" fillId="14" borderId="1" xfId="0" applyFont="1" applyFill="1" applyBorder="1"/>
    <xf numFmtId="4" fontId="1" fillId="14" borderId="2" xfId="0" applyNumberFormat="1" applyFont="1" applyFill="1" applyBorder="1"/>
    <xf numFmtId="4" fontId="1" fillId="14" borderId="3" xfId="0" applyNumberFormat="1" applyFont="1" applyFill="1" applyBorder="1"/>
    <xf numFmtId="49" fontId="1" fillId="14" borderId="14" xfId="0" applyNumberFormat="1" applyFont="1" applyFill="1" applyBorder="1" applyAlignment="1">
      <alignment horizontal="left"/>
    </xf>
    <xf numFmtId="4" fontId="1" fillId="14" borderId="13" xfId="0" applyNumberFormat="1" applyFont="1" applyFill="1" applyBorder="1"/>
    <xf numFmtId="4" fontId="1" fillId="14" borderId="7" xfId="0" applyNumberFormat="1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164" fontId="0" fillId="14" borderId="9" xfId="0" applyNumberFormat="1" applyFill="1" applyBorder="1"/>
    <xf numFmtId="164" fontId="0" fillId="14" borderId="1" xfId="0" applyNumberFormat="1" applyFill="1" applyBorder="1"/>
    <xf numFmtId="164" fontId="0" fillId="14" borderId="2" xfId="0" applyNumberFormat="1" applyFill="1" applyBorder="1"/>
    <xf numFmtId="164" fontId="0" fillId="14" borderId="4" xfId="0" applyNumberFormat="1" applyFill="1" applyBorder="1"/>
    <xf numFmtId="4" fontId="1" fillId="14" borderId="4" xfId="0" applyNumberFormat="1" applyFont="1" applyFill="1" applyBorder="1"/>
    <xf numFmtId="0" fontId="1" fillId="14" borderId="14" xfId="0" applyFont="1" applyFill="1" applyBorder="1" applyAlignment="1">
      <alignment horizontal="right"/>
    </xf>
    <xf numFmtId="9" fontId="1" fillId="14" borderId="16" xfId="0" applyNumberFormat="1" applyFont="1" applyFill="1" applyBorder="1" applyAlignment="1">
      <alignment horizontal="left"/>
    </xf>
    <xf numFmtId="0" fontId="1" fillId="15" borderId="1" xfId="0" applyFont="1" applyFill="1" applyBorder="1"/>
    <xf numFmtId="4" fontId="1" fillId="15" borderId="2" xfId="0" applyNumberFormat="1" applyFont="1" applyFill="1" applyBorder="1"/>
    <xf numFmtId="4" fontId="1" fillId="15" borderId="7" xfId="0" applyNumberFormat="1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164" fontId="1" fillId="15" borderId="9" xfId="0" applyNumberFormat="1" applyFont="1" applyFill="1" applyBorder="1"/>
    <xf numFmtId="164" fontId="1" fillId="15" borderId="11" xfId="0" applyNumberFormat="1" applyFont="1" applyFill="1" applyBorder="1"/>
    <xf numFmtId="164" fontId="1" fillId="15" borderId="2" xfId="0" applyNumberFormat="1" applyFont="1" applyFill="1" applyBorder="1"/>
    <xf numFmtId="4" fontId="0" fillId="14" borderId="9" xfId="0" applyNumberFormat="1" applyFill="1" applyBorder="1"/>
    <xf numFmtId="4" fontId="0" fillId="14" borderId="1" xfId="0" applyNumberFormat="1" applyFill="1" applyBorder="1"/>
    <xf numFmtId="4" fontId="1" fillId="15" borderId="4" xfId="0" applyNumberFormat="1" applyFont="1" applyFill="1" applyBorder="1"/>
    <xf numFmtId="4" fontId="0" fillId="15" borderId="9" xfId="0" applyNumberFormat="1" applyFill="1" applyBorder="1"/>
    <xf numFmtId="164" fontId="0" fillId="15" borderId="9" xfId="0" applyNumberFormat="1" applyFill="1" applyBorder="1"/>
    <xf numFmtId="4" fontId="0" fillId="15" borderId="1" xfId="0" applyNumberFormat="1" applyFill="1" applyBorder="1"/>
    <xf numFmtId="1" fontId="1" fillId="14" borderId="16" xfId="0" applyNumberFormat="1" applyFont="1" applyFill="1" applyBorder="1" applyAlignment="1">
      <alignment horizontal="center"/>
    </xf>
    <xf numFmtId="0" fontId="0" fillId="16" borderId="0" xfId="0" applyFill="1" applyAlignment="1"/>
    <xf numFmtId="164" fontId="0" fillId="0" borderId="0" xfId="0" applyNumberFormat="1"/>
    <xf numFmtId="4" fontId="1" fillId="14" borderId="19" xfId="0" applyNumberFormat="1" applyFont="1" applyFill="1" applyBorder="1"/>
    <xf numFmtId="4" fontId="1" fillId="14" borderId="20" xfId="0" applyNumberFormat="1" applyFont="1" applyFill="1" applyBorder="1"/>
    <xf numFmtId="9" fontId="1" fillId="14" borderId="18" xfId="0" applyNumberFormat="1" applyFont="1" applyFill="1" applyBorder="1" applyAlignment="1">
      <alignment horizontal="left"/>
    </xf>
    <xf numFmtId="0" fontId="1" fillId="14" borderId="21" xfId="0" applyFont="1" applyFill="1" applyBorder="1" applyAlignment="1">
      <alignment horizontal="center"/>
    </xf>
    <xf numFmtId="164" fontId="0" fillId="14" borderId="12" xfId="0" applyNumberFormat="1" applyFill="1" applyBorder="1"/>
    <xf numFmtId="164" fontId="0" fillId="14" borderId="19" xfId="0" applyNumberForma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164" fontId="0" fillId="0" borderId="0" xfId="0" applyNumberFormat="1" applyFill="1" applyBorder="1"/>
    <xf numFmtId="0" fontId="1" fillId="14" borderId="22" xfId="0" applyFont="1" applyFill="1" applyBorder="1"/>
    <xf numFmtId="4" fontId="1" fillId="14" borderId="23" xfId="0" applyNumberFormat="1" applyFont="1" applyFill="1" applyBorder="1" applyAlignment="1">
      <alignment horizontal="center"/>
    </xf>
    <xf numFmtId="4" fontId="0" fillId="14" borderId="12" xfId="0" applyNumberFormat="1" applyFill="1" applyBorder="1"/>
    <xf numFmtId="4" fontId="0" fillId="14" borderId="22" xfId="0" applyNumberFormat="1" applyFill="1" applyBorder="1"/>
    <xf numFmtId="9" fontId="1" fillId="14" borderId="24" xfId="0" applyNumberFormat="1" applyFont="1" applyFill="1" applyBorder="1" applyAlignment="1">
      <alignment horizontal="left"/>
    </xf>
    <xf numFmtId="164" fontId="0" fillId="14" borderId="11" xfId="0" applyNumberFormat="1" applyFill="1" applyBorder="1"/>
    <xf numFmtId="0" fontId="1" fillId="0" borderId="25" xfId="0" applyFont="1" applyFill="1" applyBorder="1"/>
    <xf numFmtId="0" fontId="1" fillId="0" borderId="25" xfId="0" applyFont="1" applyFill="1" applyBorder="1" applyAlignment="1">
      <alignment horizontal="right"/>
    </xf>
    <xf numFmtId="4" fontId="1" fillId="0" borderId="25" xfId="0" applyNumberFormat="1" applyFont="1" applyFill="1" applyBorder="1" applyAlignment="1">
      <alignment horizontal="center"/>
    </xf>
    <xf numFmtId="4" fontId="0" fillId="0" borderId="25" xfId="0" applyNumberFormat="1" applyFill="1" applyBorder="1"/>
    <xf numFmtId="4" fontId="1" fillId="15" borderId="19" xfId="0" applyNumberFormat="1" applyFont="1" applyFill="1" applyBorder="1"/>
    <xf numFmtId="4" fontId="1" fillId="15" borderId="20" xfId="0" applyNumberFormat="1" applyFont="1" applyFill="1" applyBorder="1"/>
    <xf numFmtId="0" fontId="1" fillId="15" borderId="21" xfId="0" applyFont="1" applyFill="1" applyBorder="1" applyAlignment="1">
      <alignment horizontal="center"/>
    </xf>
    <xf numFmtId="164" fontId="0" fillId="15" borderId="12" xfId="0" applyNumberFormat="1" applyFill="1" applyBorder="1"/>
    <xf numFmtId="49" fontId="1" fillId="2" borderId="1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16" borderId="0" xfId="0" applyFont="1" applyFill="1" applyAlignment="1">
      <alignment horizontal="center"/>
    </xf>
    <xf numFmtId="0" fontId="1" fillId="17" borderId="1" xfId="0" applyFont="1" applyFill="1" applyBorder="1"/>
    <xf numFmtId="4" fontId="1" fillId="17" borderId="2" xfId="0" applyNumberFormat="1" applyFont="1" applyFill="1" applyBorder="1"/>
    <xf numFmtId="4" fontId="1" fillId="17" borderId="3" xfId="0" applyNumberFormat="1" applyFont="1" applyFill="1" applyBorder="1"/>
    <xf numFmtId="49" fontId="1" fillId="17" borderId="14" xfId="0" applyNumberFormat="1" applyFont="1" applyFill="1" applyBorder="1" applyAlignment="1">
      <alignment horizontal="left"/>
    </xf>
    <xf numFmtId="4" fontId="1" fillId="17" borderId="13" xfId="0" applyNumberFormat="1" applyFont="1" applyFill="1" applyBorder="1"/>
    <xf numFmtId="4" fontId="1" fillId="17" borderId="7" xfId="0" applyNumberFormat="1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4" fontId="0" fillId="17" borderId="9" xfId="0" applyNumberFormat="1" applyFill="1" applyBorder="1"/>
    <xf numFmtId="4" fontId="0" fillId="17" borderId="1" xfId="0" applyNumberFormat="1" applyFill="1" applyBorder="1"/>
    <xf numFmtId="4" fontId="0" fillId="17" borderId="2" xfId="0" applyNumberFormat="1" applyFill="1" applyBorder="1"/>
    <xf numFmtId="4" fontId="0" fillId="17" borderId="4" xfId="0" applyNumberFormat="1" applyFill="1" applyBorder="1"/>
    <xf numFmtId="4" fontId="1" fillId="17" borderId="4" xfId="0" applyNumberFormat="1" applyFont="1" applyFill="1" applyBorder="1"/>
    <xf numFmtId="49" fontId="1" fillId="17" borderId="14" xfId="0" applyNumberFormat="1" applyFont="1" applyFill="1" applyBorder="1"/>
    <xf numFmtId="0" fontId="3" fillId="17" borderId="16" xfId="0" applyFont="1" applyFill="1" applyBorder="1"/>
    <xf numFmtId="4" fontId="1" fillId="17" borderId="15" xfId="0" applyNumberFormat="1" applyFont="1" applyFill="1" applyBorder="1" applyAlignment="1">
      <alignment horizontal="center"/>
    </xf>
    <xf numFmtId="0" fontId="1" fillId="17" borderId="8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right"/>
    </xf>
    <xf numFmtId="9" fontId="1" fillId="17" borderId="11" xfId="0" applyNumberFormat="1" applyFont="1" applyFill="1" applyBorder="1" applyAlignment="1">
      <alignment horizontal="left"/>
    </xf>
    <xf numFmtId="0" fontId="1" fillId="17" borderId="12" xfId="0" applyFont="1" applyFill="1" applyBorder="1" applyAlignment="1">
      <alignment horizontal="left"/>
    </xf>
    <xf numFmtId="0" fontId="1" fillId="17" borderId="13" xfId="0" applyFont="1" applyFill="1" applyBorder="1" applyAlignment="1">
      <alignment horizontal="left"/>
    </xf>
    <xf numFmtId="0" fontId="1" fillId="17" borderId="7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left"/>
    </xf>
    <xf numFmtId="0" fontId="1" fillId="17" borderId="6" xfId="0" applyFont="1" applyFill="1" applyBorder="1" applyAlignment="1">
      <alignment horizontal="left"/>
    </xf>
    <xf numFmtId="0" fontId="1" fillId="17" borderId="14" xfId="0" applyFont="1" applyFill="1" applyBorder="1" applyAlignment="1">
      <alignment horizontal="right"/>
    </xf>
    <xf numFmtId="9" fontId="1" fillId="17" borderId="16" xfId="0" applyNumberFormat="1" applyFont="1" applyFill="1" applyBorder="1" applyAlignment="1">
      <alignment horizontal="left"/>
    </xf>
    <xf numFmtId="49" fontId="1" fillId="17" borderId="16" xfId="0" applyNumberFormat="1" applyFont="1" applyFill="1" applyBorder="1" applyAlignment="1">
      <alignment horizontal="center"/>
    </xf>
    <xf numFmtId="4" fontId="1" fillId="18" borderId="2" xfId="0" applyNumberFormat="1" applyFont="1" applyFill="1" applyBorder="1"/>
    <xf numFmtId="4" fontId="1" fillId="18" borderId="4" xfId="0" applyNumberFormat="1" applyFont="1" applyFill="1" applyBorder="1"/>
    <xf numFmtId="0" fontId="1" fillId="18" borderId="3" xfId="0" applyFont="1" applyFill="1" applyBorder="1" applyAlignment="1">
      <alignment horizontal="center"/>
    </xf>
    <xf numFmtId="4" fontId="0" fillId="18" borderId="9" xfId="0" applyNumberFormat="1" applyFill="1" applyBorder="1"/>
    <xf numFmtId="0" fontId="1" fillId="18" borderId="1" xfId="0" applyFont="1" applyFill="1" applyBorder="1"/>
    <xf numFmtId="4" fontId="1" fillId="18" borderId="7" xfId="0" applyNumberFormat="1" applyFont="1" applyFill="1" applyBorder="1" applyAlignment="1">
      <alignment horizontal="center"/>
    </xf>
    <xf numFmtId="4" fontId="0" fillId="18" borderId="1" xfId="0" applyNumberFormat="1" applyFill="1" applyBorder="1"/>
    <xf numFmtId="0" fontId="0" fillId="0" borderId="0" xfId="0" applyBorder="1"/>
    <xf numFmtId="0" fontId="2" fillId="18" borderId="0" xfId="0" applyFont="1" applyFill="1" applyBorder="1" applyAlignment="1">
      <alignment horizontal="center"/>
    </xf>
    <xf numFmtId="4" fontId="1" fillId="18" borderId="9" xfId="0" applyNumberFormat="1" applyFont="1" applyFill="1" applyBorder="1"/>
    <xf numFmtId="4" fontId="1" fillId="18" borderId="11" xfId="0" applyNumberFormat="1" applyFont="1" applyFill="1" applyBorder="1"/>
    <xf numFmtId="0" fontId="1" fillId="13" borderId="14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15" borderId="14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1" fillId="18" borderId="14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5" fillId="16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  <color rgb="FFFFFFCC"/>
      <color rgb="FFFFFF99"/>
      <color rgb="FF99FF99"/>
      <color rgb="FFCCFFCC"/>
      <color rgb="FF66FFFF"/>
      <color rgb="FFCCFFFF"/>
      <color rgb="FF99CCFF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tabSelected="1" zoomScaleNormal="100" workbookViewId="0">
      <selection activeCell="D11" sqref="D10:D11"/>
    </sheetView>
  </sheetViews>
  <sheetFormatPr defaultRowHeight="12.75" x14ac:dyDescent="0.2"/>
  <cols>
    <col min="1" max="1" width="3.42578125" customWidth="1"/>
    <col min="2" max="2" width="11" customWidth="1"/>
    <col min="3" max="3" width="14" customWidth="1"/>
    <col min="4" max="4" width="11" customWidth="1"/>
    <col min="5" max="13" width="14" customWidth="1"/>
  </cols>
  <sheetData>
    <row r="1" spans="1:13" ht="23.25" customHeight="1" x14ac:dyDescent="0.2"/>
    <row r="2" spans="1:13" s="2" customFormat="1" ht="32.25" customHeight="1" x14ac:dyDescent="0.2">
      <c r="C2" s="79"/>
      <c r="E2" s="79"/>
      <c r="F2" s="79"/>
      <c r="G2" s="79"/>
      <c r="H2" s="79"/>
      <c r="I2" s="79"/>
      <c r="J2" s="79"/>
      <c r="K2" s="79"/>
      <c r="L2" s="79"/>
      <c r="M2" s="113">
        <v>43776</v>
      </c>
    </row>
    <row r="3" spans="1:13" s="2" customFormat="1" x14ac:dyDescent="0.2"/>
    <row r="4" spans="1:13" s="2" customFormat="1" ht="14.85" customHeight="1" x14ac:dyDescent="0.2">
      <c r="A4" s="2" t="s">
        <v>27</v>
      </c>
      <c r="B4" s="51">
        <v>2014</v>
      </c>
      <c r="C4" s="52">
        <v>137000</v>
      </c>
      <c r="D4" s="80">
        <v>2015</v>
      </c>
      <c r="E4" s="81">
        <v>142000</v>
      </c>
      <c r="F4" s="118">
        <v>2016</v>
      </c>
      <c r="G4" s="119">
        <v>140000</v>
      </c>
      <c r="H4" s="148">
        <v>2017</v>
      </c>
      <c r="I4" s="149">
        <v>154000</v>
      </c>
      <c r="J4" s="14">
        <v>2018</v>
      </c>
      <c r="K4" s="3">
        <v>182000</v>
      </c>
      <c r="L4" s="206">
        <v>2019</v>
      </c>
      <c r="M4" s="207">
        <v>185000</v>
      </c>
    </row>
    <row r="5" spans="1:13" s="2" customFormat="1" ht="14.85" customHeight="1" thickBot="1" x14ac:dyDescent="0.25">
      <c r="A5" s="2" t="s">
        <v>28</v>
      </c>
      <c r="B5" s="51">
        <v>2014</v>
      </c>
      <c r="C5" s="53">
        <v>137000</v>
      </c>
      <c r="D5" s="80">
        <v>2015</v>
      </c>
      <c r="E5" s="82">
        <v>142000</v>
      </c>
      <c r="F5" s="118">
        <v>2016</v>
      </c>
      <c r="G5" s="137">
        <v>140000</v>
      </c>
      <c r="H5" s="148">
        <v>2017</v>
      </c>
      <c r="I5" s="150">
        <v>169000</v>
      </c>
      <c r="J5" s="14">
        <v>2018</v>
      </c>
      <c r="K5" s="5">
        <v>182000</v>
      </c>
      <c r="L5" s="206">
        <v>2019</v>
      </c>
      <c r="M5" s="208">
        <v>185000</v>
      </c>
    </row>
    <row r="6" spans="1:13" s="2" customFormat="1" ht="14.85" customHeight="1" thickTop="1" x14ac:dyDescent="0.2">
      <c r="B6" s="54">
        <v>1111</v>
      </c>
      <c r="C6" s="55" t="s">
        <v>3</v>
      </c>
      <c r="D6" s="83">
        <v>1111</v>
      </c>
      <c r="E6" s="84" t="s">
        <v>3</v>
      </c>
      <c r="F6" s="138">
        <v>1111</v>
      </c>
      <c r="G6" s="139" t="s">
        <v>3</v>
      </c>
      <c r="H6" s="151">
        <v>1111</v>
      </c>
      <c r="I6" s="152" t="s">
        <v>3</v>
      </c>
      <c r="J6" s="16">
        <v>1111</v>
      </c>
      <c r="K6" s="17" t="s">
        <v>3</v>
      </c>
      <c r="L6" s="209">
        <v>1111</v>
      </c>
      <c r="M6" s="210" t="s">
        <v>3</v>
      </c>
    </row>
    <row r="7" spans="1:13" s="2" customFormat="1" ht="14.85" customHeight="1" thickBot="1" x14ac:dyDescent="0.25">
      <c r="B7" s="56" t="s">
        <v>8</v>
      </c>
      <c r="C7" s="57" t="s">
        <v>0</v>
      </c>
      <c r="D7" s="85" t="s">
        <v>8</v>
      </c>
      <c r="E7" s="86" t="s">
        <v>0</v>
      </c>
      <c r="F7" s="122" t="s">
        <v>8</v>
      </c>
      <c r="G7" s="123" t="s">
        <v>0</v>
      </c>
      <c r="H7" s="153" t="s">
        <v>8</v>
      </c>
      <c r="I7" s="154" t="s">
        <v>0</v>
      </c>
      <c r="J7" s="18" t="s">
        <v>8</v>
      </c>
      <c r="K7" s="6" t="s">
        <v>0</v>
      </c>
      <c r="L7" s="211" t="s">
        <v>8</v>
      </c>
      <c r="M7" s="212" t="s">
        <v>0</v>
      </c>
    </row>
    <row r="8" spans="1:13" s="2" customFormat="1" ht="14.85" customHeight="1" thickTop="1" x14ac:dyDescent="0.2">
      <c r="A8" s="41" t="s">
        <v>15</v>
      </c>
      <c r="B8" s="58">
        <f>C8</f>
        <v>14480.29</v>
      </c>
      <c r="C8" s="110">
        <v>14480.29</v>
      </c>
      <c r="D8" s="87">
        <f>E8</f>
        <v>14079.75</v>
      </c>
      <c r="E8" s="87">
        <v>14079.75</v>
      </c>
      <c r="F8" s="140">
        <f>G8</f>
        <v>15699.59765</v>
      </c>
      <c r="G8" s="140">
        <v>15699.59765</v>
      </c>
      <c r="H8" s="155">
        <f>I8</f>
        <v>15859.710999999999</v>
      </c>
      <c r="I8" s="155">
        <v>15859.710999999999</v>
      </c>
      <c r="J8" s="19">
        <f>K8</f>
        <v>18435.87355</v>
      </c>
      <c r="K8" s="19">
        <v>18435.87355</v>
      </c>
      <c r="L8" s="213">
        <f>M8</f>
        <v>21189.042379999999</v>
      </c>
      <c r="M8" s="213">
        <v>21189.042379999999</v>
      </c>
    </row>
    <row r="9" spans="1:13" s="2" customFormat="1" ht="14.85" customHeight="1" x14ac:dyDescent="0.2">
      <c r="A9" s="41" t="s">
        <v>16</v>
      </c>
      <c r="B9" s="59">
        <f>SUM(C9-C8)</f>
        <v>12573.5</v>
      </c>
      <c r="C9" s="111">
        <v>27053.79</v>
      </c>
      <c r="D9" s="88">
        <f>SUM(E9-E8)</f>
        <v>12239.141</v>
      </c>
      <c r="E9" s="89">
        <v>26318.891</v>
      </c>
      <c r="F9" s="141">
        <f>SUM(G9-G8)</f>
        <v>13677.419959999999</v>
      </c>
      <c r="G9" s="142">
        <v>29377.017609999999</v>
      </c>
      <c r="H9" s="156">
        <f>SUM(I9-I8)</f>
        <v>16086.597400000002</v>
      </c>
      <c r="I9" s="157">
        <v>31946.308400000002</v>
      </c>
      <c r="J9" s="20">
        <f>SUM(K9-K8)</f>
        <v>18169.39126</v>
      </c>
      <c r="K9" s="15">
        <v>36605.264810000001</v>
      </c>
      <c r="L9" s="214">
        <f>SUM(M9-M8)</f>
        <v>19940.125809999998</v>
      </c>
      <c r="M9" s="215">
        <v>41129.168189999997</v>
      </c>
    </row>
    <row r="10" spans="1:13" s="2" customFormat="1" ht="14.85" customHeight="1" x14ac:dyDescent="0.2">
      <c r="A10" s="41" t="s">
        <v>17</v>
      </c>
      <c r="B10" s="59">
        <f t="shared" ref="B10:B18" si="0">C10-C9</f>
        <v>10321.879999999997</v>
      </c>
      <c r="C10" s="111">
        <v>37375.67</v>
      </c>
      <c r="D10" s="88">
        <f t="shared" ref="D10:D18" si="1">E10-E9</f>
        <v>10123.060999999998</v>
      </c>
      <c r="E10" s="89">
        <v>36441.951999999997</v>
      </c>
      <c r="F10" s="141">
        <f t="shared" ref="F10:F18" si="2">G10-G9</f>
        <v>11841.124390000001</v>
      </c>
      <c r="G10" s="142">
        <v>41218.142</v>
      </c>
      <c r="H10" s="156">
        <f t="shared" ref="H10:H18" si="3">I10-I9</f>
        <v>13006.925309999999</v>
      </c>
      <c r="I10" s="157">
        <v>44953.23371</v>
      </c>
      <c r="J10" s="20">
        <f t="shared" ref="J10:J18" si="4">K10-K9</f>
        <v>15033.963349999998</v>
      </c>
      <c r="K10" s="15">
        <v>51639.228159999999</v>
      </c>
      <c r="L10" s="214">
        <f t="shared" ref="L10:L18" si="5">SUM(M10-M9)</f>
        <v>16841.289320000003</v>
      </c>
      <c r="M10" s="215">
        <v>57970.45751</v>
      </c>
    </row>
    <row r="11" spans="1:13" s="2" customFormat="1" ht="14.85" customHeight="1" x14ac:dyDescent="0.2">
      <c r="A11" s="41" t="s">
        <v>18</v>
      </c>
      <c r="B11" s="59">
        <f t="shared" si="0"/>
        <v>9415.2669999999998</v>
      </c>
      <c r="C11" s="111">
        <v>46790.936999999998</v>
      </c>
      <c r="D11" s="88">
        <f t="shared" si="1"/>
        <v>8522.012999999999</v>
      </c>
      <c r="E11" s="89">
        <v>44963.964999999997</v>
      </c>
      <c r="F11" s="141">
        <f t="shared" si="2"/>
        <v>10534.58365</v>
      </c>
      <c r="G11" s="142">
        <v>51752.72565</v>
      </c>
      <c r="H11" s="156">
        <f t="shared" si="3"/>
        <v>11462.813970000003</v>
      </c>
      <c r="I11" s="157">
        <v>56416.047680000003</v>
      </c>
      <c r="J11" s="20">
        <f t="shared" si="4"/>
        <v>12673.720930000003</v>
      </c>
      <c r="K11" s="15">
        <v>64312.949090000002</v>
      </c>
      <c r="L11" s="214">
        <f t="shared" si="5"/>
        <v>15343.512110000003</v>
      </c>
      <c r="M11" s="215">
        <v>73313.969620000003</v>
      </c>
    </row>
    <row r="12" spans="1:13" s="2" customFormat="1" ht="14.85" customHeight="1" x14ac:dyDescent="0.2">
      <c r="A12" s="41" t="s">
        <v>19</v>
      </c>
      <c r="B12" s="59">
        <f t="shared" si="0"/>
        <v>10299.601000000002</v>
      </c>
      <c r="C12" s="111">
        <v>57090.538</v>
      </c>
      <c r="D12" s="88">
        <f t="shared" si="1"/>
        <v>10061.694000000003</v>
      </c>
      <c r="E12" s="89">
        <v>55025.659</v>
      </c>
      <c r="F12" s="141">
        <f t="shared" si="2"/>
        <v>11825.09966</v>
      </c>
      <c r="G12" s="142">
        <v>63577.82531</v>
      </c>
      <c r="H12" s="156">
        <f t="shared" si="3"/>
        <v>14165.629990000001</v>
      </c>
      <c r="I12" s="157">
        <v>70581.677670000005</v>
      </c>
      <c r="J12" s="20">
        <f t="shared" si="4"/>
        <v>16774.044059999993</v>
      </c>
      <c r="K12" s="15">
        <v>81086.993149999995</v>
      </c>
      <c r="L12" s="214">
        <f t="shared" si="5"/>
        <v>18758.129430000001</v>
      </c>
      <c r="M12" s="215">
        <v>92072.099050000004</v>
      </c>
    </row>
    <row r="13" spans="1:13" s="2" customFormat="1" ht="14.85" customHeight="1" x14ac:dyDescent="0.2">
      <c r="A13" s="41" t="s">
        <v>20</v>
      </c>
      <c r="B13" s="59">
        <f t="shared" si="0"/>
        <v>11256.974000000002</v>
      </c>
      <c r="C13" s="111">
        <v>68347.512000000002</v>
      </c>
      <c r="D13" s="88">
        <f t="shared" si="1"/>
        <v>11850.732000000004</v>
      </c>
      <c r="E13" s="89">
        <v>66876.391000000003</v>
      </c>
      <c r="F13" s="141">
        <f t="shared" si="2"/>
        <v>14298.245429999995</v>
      </c>
      <c r="G13" s="142">
        <v>77876.070739999996</v>
      </c>
      <c r="H13" s="156">
        <f t="shared" si="3"/>
        <v>16808.055110000001</v>
      </c>
      <c r="I13" s="157">
        <v>87389.732780000006</v>
      </c>
      <c r="J13" s="20">
        <f t="shared" si="4"/>
        <v>19374.589520000009</v>
      </c>
      <c r="K13" s="15">
        <v>100461.58267</v>
      </c>
      <c r="L13" s="214">
        <f t="shared" si="5"/>
        <v>20715.725579999998</v>
      </c>
      <c r="M13" s="215">
        <v>112787.82463</v>
      </c>
    </row>
    <row r="14" spans="1:13" s="2" customFormat="1" ht="14.85" customHeight="1" x14ac:dyDescent="0.2">
      <c r="A14" s="41" t="s">
        <v>21</v>
      </c>
      <c r="B14" s="59">
        <f t="shared" si="0"/>
        <v>13514.870999999999</v>
      </c>
      <c r="C14" s="111">
        <v>81862.383000000002</v>
      </c>
      <c r="D14" s="88">
        <f t="shared" si="1"/>
        <v>13712.146999999997</v>
      </c>
      <c r="E14" s="89">
        <v>80588.538</v>
      </c>
      <c r="F14" s="141">
        <f t="shared" si="2"/>
        <v>15027.944940000001</v>
      </c>
      <c r="G14" s="142">
        <v>92904.015679999997</v>
      </c>
      <c r="H14" s="156">
        <f t="shared" si="3"/>
        <v>16331.569799999997</v>
      </c>
      <c r="I14" s="157">
        <v>103721.30258</v>
      </c>
      <c r="J14" s="20">
        <f t="shared" si="4"/>
        <v>17964.593370000002</v>
      </c>
      <c r="K14" s="15">
        <v>118426.17604000001</v>
      </c>
      <c r="L14" s="214">
        <f t="shared" si="5"/>
        <v>21375.276930000007</v>
      </c>
      <c r="M14" s="215">
        <v>134163.10156000001</v>
      </c>
    </row>
    <row r="15" spans="1:13" s="2" customFormat="1" ht="14.85" customHeight="1" x14ac:dyDescent="0.2">
      <c r="A15" s="41" t="s">
        <v>22</v>
      </c>
      <c r="B15" s="59">
        <f t="shared" si="0"/>
        <v>12762.25</v>
      </c>
      <c r="C15" s="112">
        <v>94624.633000000002</v>
      </c>
      <c r="D15" s="88">
        <f t="shared" si="1"/>
        <v>12471.531000000003</v>
      </c>
      <c r="E15" s="90">
        <v>93060.069000000003</v>
      </c>
      <c r="F15" s="141">
        <f t="shared" si="2"/>
        <v>13949.217539999998</v>
      </c>
      <c r="G15" s="143">
        <v>106853.23321999999</v>
      </c>
      <c r="H15" s="156">
        <f t="shared" si="3"/>
        <v>16637.418449999997</v>
      </c>
      <c r="I15" s="158">
        <v>120358.72103</v>
      </c>
      <c r="J15" s="20">
        <f t="shared" si="4"/>
        <v>19776.945850000004</v>
      </c>
      <c r="K15" s="21">
        <v>138203.12189000001</v>
      </c>
      <c r="L15" s="214">
        <f t="shared" si="5"/>
        <v>21018.116569999984</v>
      </c>
      <c r="M15" s="216">
        <v>155181.21812999999</v>
      </c>
    </row>
    <row r="16" spans="1:13" s="2" customFormat="1" ht="14.85" customHeight="1" x14ac:dyDescent="0.2">
      <c r="A16" s="41" t="s">
        <v>23</v>
      </c>
      <c r="B16" s="59">
        <f t="shared" si="0"/>
        <v>10878.986999999994</v>
      </c>
      <c r="C16" s="112">
        <v>105503.62</v>
      </c>
      <c r="D16" s="88">
        <f t="shared" si="1"/>
        <v>12066.362999999998</v>
      </c>
      <c r="E16" s="90">
        <v>105126.432</v>
      </c>
      <c r="F16" s="141">
        <f t="shared" si="2"/>
        <v>13918.326730000001</v>
      </c>
      <c r="G16" s="143">
        <v>120771.55995</v>
      </c>
      <c r="H16" s="156">
        <f t="shared" si="3"/>
        <v>15283.169749999986</v>
      </c>
      <c r="I16" s="158">
        <v>135641.89077999999</v>
      </c>
      <c r="J16" s="20">
        <f t="shared" si="4"/>
        <v>23430.964209999976</v>
      </c>
      <c r="K16" s="21">
        <v>161634.08609999999</v>
      </c>
      <c r="L16" s="214">
        <f t="shared" si="5"/>
        <v>17178.799150000006</v>
      </c>
      <c r="M16" s="216">
        <v>172360.01728</v>
      </c>
    </row>
    <row r="17" spans="1:13" s="2" customFormat="1" ht="14.85" customHeight="1" x14ac:dyDescent="0.2">
      <c r="A17" s="41" t="s">
        <v>24</v>
      </c>
      <c r="B17" s="59">
        <f t="shared" si="0"/>
        <v>12083.415000000008</v>
      </c>
      <c r="C17" s="111">
        <v>117587.035</v>
      </c>
      <c r="D17" s="88">
        <f t="shared" si="1"/>
        <v>12522.721000000005</v>
      </c>
      <c r="E17" s="89">
        <v>117649.15300000001</v>
      </c>
      <c r="F17" s="141">
        <f t="shared" si="2"/>
        <v>13639.568740000017</v>
      </c>
      <c r="G17" s="142">
        <v>134411.12869000001</v>
      </c>
      <c r="H17" s="156">
        <f t="shared" si="3"/>
        <v>14765.85269</v>
      </c>
      <c r="I17" s="157">
        <v>150407.74346999999</v>
      </c>
      <c r="J17" s="20">
        <f t="shared" si="4"/>
        <v>10865.414940000017</v>
      </c>
      <c r="K17" s="15">
        <v>172499.50104</v>
      </c>
      <c r="L17" s="214">
        <f t="shared" si="5"/>
        <v>20190.044339999993</v>
      </c>
      <c r="M17" s="215">
        <v>192550.06161999999</v>
      </c>
    </row>
    <row r="18" spans="1:13" s="2" customFormat="1" ht="14.85" customHeight="1" x14ac:dyDescent="0.2">
      <c r="A18" s="41" t="s">
        <v>25</v>
      </c>
      <c r="B18" s="59">
        <f t="shared" si="0"/>
        <v>11022.179999999993</v>
      </c>
      <c r="C18" s="60">
        <v>128609.215</v>
      </c>
      <c r="D18" s="88">
        <f t="shared" si="1"/>
        <v>12169.103999999992</v>
      </c>
      <c r="E18" s="89">
        <v>129818.257</v>
      </c>
      <c r="F18" s="141">
        <f t="shared" si="2"/>
        <v>14808.442459999991</v>
      </c>
      <c r="G18" s="142">
        <v>149219.57115</v>
      </c>
      <c r="H18" s="156">
        <f t="shared" si="3"/>
        <v>17535.932780000003</v>
      </c>
      <c r="I18" s="157">
        <v>167943.67624999999</v>
      </c>
      <c r="J18" s="20">
        <f t="shared" si="4"/>
        <v>18758.319499999983</v>
      </c>
      <c r="K18" s="15">
        <v>191257.82053999999</v>
      </c>
      <c r="L18" s="214">
        <f t="shared" si="5"/>
        <v>7515.3955100000021</v>
      </c>
      <c r="M18" s="215">
        <v>200065.45713</v>
      </c>
    </row>
    <row r="19" spans="1:13" s="2" customFormat="1" ht="14.85" customHeight="1" x14ac:dyDescent="0.2">
      <c r="A19" s="41" t="s">
        <v>26</v>
      </c>
      <c r="B19" s="59">
        <f>C19-C18</f>
        <v>13883.140000000014</v>
      </c>
      <c r="C19" s="60">
        <v>142492.35500000001</v>
      </c>
      <c r="D19" s="88">
        <f>E19-E18</f>
        <v>15943.288000000015</v>
      </c>
      <c r="E19" s="89">
        <v>145761.54500000001</v>
      </c>
      <c r="F19" s="141">
        <f>G19-G18</f>
        <v>17181.900319999986</v>
      </c>
      <c r="G19" s="142">
        <v>166401.47146999999</v>
      </c>
      <c r="H19" s="156">
        <f>I19-I18</f>
        <v>19349.682010000019</v>
      </c>
      <c r="I19" s="157">
        <v>187293.35826000001</v>
      </c>
      <c r="J19" s="20">
        <f>K19-K18</f>
        <v>21340.292880000023</v>
      </c>
      <c r="K19" s="15">
        <v>212598.11342000001</v>
      </c>
      <c r="L19" s="214">
        <f>SUM(M19-M18)</f>
        <v>-200065.45713</v>
      </c>
      <c r="M19" s="215"/>
    </row>
    <row r="20" spans="1:13" s="2" customFormat="1" ht="14.85" customHeight="1" x14ac:dyDescent="0.2"/>
    <row r="21" spans="1:13" s="2" customFormat="1" ht="14.85" customHeight="1" x14ac:dyDescent="0.2">
      <c r="A21" s="2" t="s">
        <v>27</v>
      </c>
      <c r="B21" s="51">
        <v>2014</v>
      </c>
      <c r="C21" s="52">
        <v>10000</v>
      </c>
      <c r="D21" s="80">
        <v>2015</v>
      </c>
      <c r="E21" s="81">
        <v>8000</v>
      </c>
      <c r="F21" s="118">
        <v>2016</v>
      </c>
      <c r="G21" s="119">
        <v>9000</v>
      </c>
      <c r="H21" s="148">
        <v>2017</v>
      </c>
      <c r="I21" s="149">
        <v>2000</v>
      </c>
      <c r="J21" s="14">
        <v>2018</v>
      </c>
      <c r="K21" s="3">
        <v>3000</v>
      </c>
      <c r="L21" s="206">
        <v>2019</v>
      </c>
      <c r="M21" s="207">
        <v>4000</v>
      </c>
    </row>
    <row r="22" spans="1:13" s="2" customFormat="1" ht="14.85" customHeight="1" thickBot="1" x14ac:dyDescent="0.25">
      <c r="A22" s="2" t="s">
        <v>28</v>
      </c>
      <c r="B22" s="51">
        <v>2014</v>
      </c>
      <c r="C22" s="62">
        <v>10000</v>
      </c>
      <c r="D22" s="80">
        <v>2015</v>
      </c>
      <c r="E22" s="82">
        <v>8000</v>
      </c>
      <c r="F22" s="118">
        <v>2016</v>
      </c>
      <c r="G22" s="137">
        <v>9000</v>
      </c>
      <c r="H22" s="148">
        <v>2017</v>
      </c>
      <c r="I22" s="150">
        <v>7000</v>
      </c>
      <c r="J22" s="14">
        <v>2018</v>
      </c>
      <c r="K22" s="4">
        <v>3000</v>
      </c>
      <c r="L22" s="206">
        <v>2019</v>
      </c>
      <c r="M22" s="217">
        <v>4000</v>
      </c>
    </row>
    <row r="23" spans="1:13" s="2" customFormat="1" ht="14.85" customHeight="1" thickTop="1" x14ac:dyDescent="0.2">
      <c r="B23" s="63">
        <v>1112</v>
      </c>
      <c r="C23" s="64" t="s">
        <v>6</v>
      </c>
      <c r="D23" s="83" t="s">
        <v>29</v>
      </c>
      <c r="E23" s="84" t="s">
        <v>32</v>
      </c>
      <c r="F23" s="138" t="s">
        <v>29</v>
      </c>
      <c r="G23" s="139" t="s">
        <v>32</v>
      </c>
      <c r="H23" s="151" t="s">
        <v>29</v>
      </c>
      <c r="I23" s="152" t="s">
        <v>32</v>
      </c>
      <c r="J23" s="22">
        <v>1112</v>
      </c>
      <c r="K23" s="23" t="s">
        <v>6</v>
      </c>
      <c r="L23" s="218">
        <v>1112</v>
      </c>
      <c r="M23" s="219" t="s">
        <v>6</v>
      </c>
    </row>
    <row r="24" spans="1:13" s="2" customFormat="1" ht="14.85" customHeight="1" thickBot="1" x14ac:dyDescent="0.25">
      <c r="B24" s="65" t="s">
        <v>8</v>
      </c>
      <c r="C24" s="66" t="s">
        <v>0</v>
      </c>
      <c r="D24" s="85" t="s">
        <v>8</v>
      </c>
      <c r="E24" s="86" t="s">
        <v>0</v>
      </c>
      <c r="F24" s="122" t="s">
        <v>8</v>
      </c>
      <c r="G24" s="123" t="s">
        <v>0</v>
      </c>
      <c r="H24" s="153" t="s">
        <v>8</v>
      </c>
      <c r="I24" s="154" t="s">
        <v>0</v>
      </c>
      <c r="J24" s="24" t="s">
        <v>8</v>
      </c>
      <c r="K24" s="25" t="s">
        <v>0</v>
      </c>
      <c r="L24" s="220" t="s">
        <v>8</v>
      </c>
      <c r="M24" s="221" t="s">
        <v>0</v>
      </c>
    </row>
    <row r="25" spans="1:13" s="2" customFormat="1" ht="14.85" customHeight="1" thickTop="1" x14ac:dyDescent="0.2">
      <c r="A25" s="41" t="s">
        <v>15</v>
      </c>
      <c r="B25" s="58">
        <f>C25</f>
        <v>1563.6</v>
      </c>
      <c r="C25" s="58">
        <v>1563.6</v>
      </c>
      <c r="D25" s="87">
        <f>E25</f>
        <v>1547.729</v>
      </c>
      <c r="E25" s="87">
        <v>1547.729</v>
      </c>
      <c r="F25" s="140">
        <f>G25</f>
        <v>545.36800000000005</v>
      </c>
      <c r="G25" s="140">
        <v>545.36800000000005</v>
      </c>
      <c r="H25" s="155">
        <f>I25</f>
        <v>3817.2488199999998</v>
      </c>
      <c r="I25" s="155">
        <v>3817.2488199999998</v>
      </c>
      <c r="J25" s="19">
        <f>K25</f>
        <v>403.36982999999998</v>
      </c>
      <c r="K25" s="19">
        <v>403.36982999999998</v>
      </c>
      <c r="L25" s="213">
        <f>M25</f>
        <v>530.87234999999998</v>
      </c>
      <c r="M25" s="213">
        <v>530.87234999999998</v>
      </c>
    </row>
    <row r="26" spans="1:13" s="2" customFormat="1" ht="14.85" customHeight="1" x14ac:dyDescent="0.2">
      <c r="A26" s="41" t="s">
        <v>16</v>
      </c>
      <c r="B26" s="59">
        <f t="shared" ref="B26:B36" si="6">C26-C25</f>
        <v>145.01999999999998</v>
      </c>
      <c r="C26" s="60">
        <v>1708.62</v>
      </c>
      <c r="D26" s="88">
        <f>SUM(E26-E25)</f>
        <v>3.1499999999998636</v>
      </c>
      <c r="E26" s="89">
        <v>1550.8789999999999</v>
      </c>
      <c r="F26" s="141">
        <f>SUM(G26-G25)</f>
        <v>138.78499999999997</v>
      </c>
      <c r="G26" s="142">
        <v>684.15300000000002</v>
      </c>
      <c r="H26" s="156">
        <f>SUM(I26-I25)</f>
        <v>187.66854000000012</v>
      </c>
      <c r="I26" s="157">
        <v>4004.9173599999999</v>
      </c>
      <c r="J26" s="20">
        <f t="shared" ref="J26:J36" si="7">K26-K25</f>
        <v>207.99567000000002</v>
      </c>
      <c r="K26" s="15">
        <v>611.3655</v>
      </c>
      <c r="L26" s="214">
        <f>M26-M25</f>
        <v>284.74892999999997</v>
      </c>
      <c r="M26" s="215">
        <v>815.62127999999996</v>
      </c>
    </row>
    <row r="27" spans="1:13" s="2" customFormat="1" ht="14.85" customHeight="1" x14ac:dyDescent="0.2">
      <c r="A27" s="41" t="s">
        <v>17</v>
      </c>
      <c r="B27" s="59">
        <f t="shared" si="6"/>
        <v>1088.9000000000001</v>
      </c>
      <c r="C27" s="60">
        <v>2797.52</v>
      </c>
      <c r="D27" s="88">
        <f t="shared" ref="D27:D36" si="8">E27-E26</f>
        <v>271.28700000000003</v>
      </c>
      <c r="E27" s="89">
        <v>1822.1659999999999</v>
      </c>
      <c r="F27" s="141">
        <f t="shared" ref="F27:F36" si="9">G27-G26</f>
        <v>1352.644</v>
      </c>
      <c r="G27" s="142">
        <v>2036.797</v>
      </c>
      <c r="H27" s="156">
        <f t="shared" ref="H27:H36" si="10">I27-I26</f>
        <v>465.54023000000007</v>
      </c>
      <c r="I27" s="157">
        <v>4470.45759</v>
      </c>
      <c r="J27" s="20">
        <f t="shared" si="7"/>
        <v>599.38593000000003</v>
      </c>
      <c r="K27" s="15">
        <v>1210.75143</v>
      </c>
      <c r="L27" s="214">
        <f t="shared" ref="L27:L36" si="11">M27-M26</f>
        <v>613.80862000000013</v>
      </c>
      <c r="M27" s="215">
        <v>1429.4299000000001</v>
      </c>
    </row>
    <row r="28" spans="1:13" s="2" customFormat="1" ht="14.85" customHeight="1" x14ac:dyDescent="0.2">
      <c r="A28" s="41" t="s">
        <v>18</v>
      </c>
      <c r="B28" s="59">
        <f t="shared" si="6"/>
        <v>0.57099999999991269</v>
      </c>
      <c r="C28" s="60">
        <v>2798.0909999999999</v>
      </c>
      <c r="D28" s="88">
        <f t="shared" si="8"/>
        <v>4.0000000001327862E-3</v>
      </c>
      <c r="E28" s="89">
        <v>1822.17</v>
      </c>
      <c r="F28" s="141">
        <f t="shared" si="9"/>
        <v>14.719450000000052</v>
      </c>
      <c r="G28" s="142">
        <v>2051.5164500000001</v>
      </c>
      <c r="H28" s="156">
        <f t="shared" si="10"/>
        <v>0</v>
      </c>
      <c r="I28" s="157">
        <v>4470.45759</v>
      </c>
      <c r="J28" s="20">
        <f t="shared" si="7"/>
        <v>0</v>
      </c>
      <c r="K28" s="15">
        <v>1210.75143</v>
      </c>
      <c r="L28" s="214">
        <f t="shared" si="11"/>
        <v>0</v>
      </c>
      <c r="M28" s="215">
        <v>1429.4299000000001</v>
      </c>
    </row>
    <row r="29" spans="1:13" s="2" customFormat="1" ht="14.85" customHeight="1" x14ac:dyDescent="0.2">
      <c r="A29" s="41" t="s">
        <v>19</v>
      </c>
      <c r="B29" s="59">
        <f t="shared" si="6"/>
        <v>9.48700000000008</v>
      </c>
      <c r="C29" s="60">
        <v>2807.578</v>
      </c>
      <c r="D29" s="88">
        <f t="shared" si="8"/>
        <v>2.4420000000000073</v>
      </c>
      <c r="E29" s="89">
        <v>1824.6120000000001</v>
      </c>
      <c r="F29" s="141">
        <f t="shared" si="9"/>
        <v>2.9630299999998897</v>
      </c>
      <c r="G29" s="142">
        <v>2054.47948</v>
      </c>
      <c r="H29" s="156">
        <f t="shared" si="10"/>
        <v>0</v>
      </c>
      <c r="I29" s="157">
        <v>4470.45759</v>
      </c>
      <c r="J29" s="20">
        <f t="shared" si="7"/>
        <v>0</v>
      </c>
      <c r="K29" s="15">
        <v>1210.75143</v>
      </c>
      <c r="L29" s="214">
        <f t="shared" si="11"/>
        <v>0</v>
      </c>
      <c r="M29" s="215">
        <v>1429.4299000000001</v>
      </c>
    </row>
    <row r="30" spans="1:13" s="2" customFormat="1" ht="14.85" customHeight="1" x14ac:dyDescent="0.2">
      <c r="A30" s="41" t="s">
        <v>20</v>
      </c>
      <c r="B30" s="59">
        <f t="shared" si="6"/>
        <v>775.06500000000005</v>
      </c>
      <c r="C30" s="60">
        <v>3582.643</v>
      </c>
      <c r="D30" s="88">
        <f t="shared" si="8"/>
        <v>10.308999999999969</v>
      </c>
      <c r="E30" s="89">
        <v>1834.921</v>
      </c>
      <c r="F30" s="141">
        <f t="shared" si="9"/>
        <v>8.2699200000001838</v>
      </c>
      <c r="G30" s="142">
        <v>2062.7494000000002</v>
      </c>
      <c r="H30" s="156">
        <f t="shared" si="10"/>
        <v>0</v>
      </c>
      <c r="I30" s="157">
        <v>4470.45759</v>
      </c>
      <c r="J30" s="20">
        <f t="shared" si="7"/>
        <v>0</v>
      </c>
      <c r="K30" s="15">
        <v>1210.75143</v>
      </c>
      <c r="L30" s="214">
        <f t="shared" si="11"/>
        <v>0</v>
      </c>
      <c r="M30" s="215">
        <v>1429.4299000000001</v>
      </c>
    </row>
    <row r="31" spans="1:13" s="2" customFormat="1" ht="14.85" customHeight="1" x14ac:dyDescent="0.2">
      <c r="A31" s="41" t="s">
        <v>21</v>
      </c>
      <c r="B31" s="59">
        <f t="shared" si="6"/>
        <v>15.063000000000102</v>
      </c>
      <c r="C31" s="60">
        <v>3597.7060000000001</v>
      </c>
      <c r="D31" s="88">
        <f t="shared" si="8"/>
        <v>1593.2169999999999</v>
      </c>
      <c r="E31" s="89">
        <v>3428.1379999999999</v>
      </c>
      <c r="F31" s="141">
        <f t="shared" si="9"/>
        <v>1731.2671299999997</v>
      </c>
      <c r="G31" s="142">
        <v>3794.0165299999999</v>
      </c>
      <c r="H31" s="156">
        <f t="shared" si="10"/>
        <v>789.79349000000002</v>
      </c>
      <c r="I31" s="157">
        <v>5260.25108</v>
      </c>
      <c r="J31" s="20">
        <f t="shared" si="7"/>
        <v>369.51886999999988</v>
      </c>
      <c r="K31" s="15">
        <v>1580.2702999999999</v>
      </c>
      <c r="L31" s="214">
        <f t="shared" si="11"/>
        <v>1205.89273</v>
      </c>
      <c r="M31" s="215">
        <v>2635.3226300000001</v>
      </c>
    </row>
    <row r="32" spans="1:13" s="2" customFormat="1" ht="14.85" customHeight="1" x14ac:dyDescent="0.2">
      <c r="A32" s="41" t="s">
        <v>22</v>
      </c>
      <c r="B32" s="59">
        <f t="shared" si="6"/>
        <v>1546.7609999999995</v>
      </c>
      <c r="C32" s="61">
        <v>5144.4669999999996</v>
      </c>
      <c r="D32" s="88">
        <f t="shared" si="8"/>
        <v>1590.7120000000004</v>
      </c>
      <c r="E32" s="90">
        <v>5018.8500000000004</v>
      </c>
      <c r="F32" s="141">
        <f t="shared" si="9"/>
        <v>2993.9380900000006</v>
      </c>
      <c r="G32" s="143">
        <v>6787.9546200000004</v>
      </c>
      <c r="H32" s="156">
        <f t="shared" si="10"/>
        <v>0</v>
      </c>
      <c r="I32" s="158">
        <v>5260.25108</v>
      </c>
      <c r="J32" s="20">
        <f t="shared" si="7"/>
        <v>0</v>
      </c>
      <c r="K32" s="21">
        <v>1580.2702999999999</v>
      </c>
      <c r="L32" s="214">
        <f t="shared" si="11"/>
        <v>0</v>
      </c>
      <c r="M32" s="216">
        <v>2635.3226300000001</v>
      </c>
    </row>
    <row r="33" spans="1:13" s="2" customFormat="1" ht="14.85" customHeight="1" x14ac:dyDescent="0.2">
      <c r="A33" s="41" t="s">
        <v>23</v>
      </c>
      <c r="B33" s="59">
        <f t="shared" si="6"/>
        <v>885.02900000000045</v>
      </c>
      <c r="C33" s="61">
        <v>6029.4960000000001</v>
      </c>
      <c r="D33" s="88">
        <f t="shared" si="8"/>
        <v>807.22599999999966</v>
      </c>
      <c r="E33" s="90">
        <v>5826.076</v>
      </c>
      <c r="F33" s="141">
        <f t="shared" si="9"/>
        <v>1625.6964599999992</v>
      </c>
      <c r="G33" s="143">
        <v>8413.6510799999996</v>
      </c>
      <c r="H33" s="156">
        <f t="shared" si="10"/>
        <v>664.05213999999978</v>
      </c>
      <c r="I33" s="158">
        <v>5924.3032199999998</v>
      </c>
      <c r="J33" s="20">
        <f t="shared" si="7"/>
        <v>708.47252000000003</v>
      </c>
      <c r="K33" s="21">
        <v>2288.7428199999999</v>
      </c>
      <c r="L33" s="214">
        <f t="shared" si="11"/>
        <v>751.93895999999995</v>
      </c>
      <c r="M33" s="216">
        <v>3387.2615900000001</v>
      </c>
    </row>
    <row r="34" spans="1:13" s="2" customFormat="1" ht="14.85" customHeight="1" x14ac:dyDescent="0.2">
      <c r="A34" s="41" t="s">
        <v>24</v>
      </c>
      <c r="B34" s="59">
        <f t="shared" si="6"/>
        <v>735.58299999999963</v>
      </c>
      <c r="C34" s="60">
        <v>6765.0789999999997</v>
      </c>
      <c r="D34" s="88">
        <f t="shared" si="8"/>
        <v>2640.4749999999995</v>
      </c>
      <c r="E34" s="89">
        <v>8466.5509999999995</v>
      </c>
      <c r="F34" s="141">
        <f t="shared" si="9"/>
        <v>996.53747000000112</v>
      </c>
      <c r="G34" s="142">
        <v>9410.1885500000008</v>
      </c>
      <c r="H34" s="156">
        <f t="shared" si="10"/>
        <v>311.11999000000014</v>
      </c>
      <c r="I34" s="157">
        <v>6235.4232099999999</v>
      </c>
      <c r="J34" s="20">
        <f t="shared" si="7"/>
        <v>444.52077000000008</v>
      </c>
      <c r="K34" s="15">
        <v>2733.26359</v>
      </c>
      <c r="L34" s="214">
        <f t="shared" si="11"/>
        <v>541.43683999999985</v>
      </c>
      <c r="M34" s="215">
        <v>3928.6984299999999</v>
      </c>
    </row>
    <row r="35" spans="1:13" s="2" customFormat="1" ht="14.85" customHeight="1" x14ac:dyDescent="0.2">
      <c r="A35" s="41" t="s">
        <v>25</v>
      </c>
      <c r="B35" s="59">
        <f t="shared" si="6"/>
        <v>2.6210000000000946</v>
      </c>
      <c r="C35" s="60">
        <v>6767.7</v>
      </c>
      <c r="D35" s="88">
        <f t="shared" si="8"/>
        <v>181.86599999999999</v>
      </c>
      <c r="E35" s="89">
        <v>8648.4169999999995</v>
      </c>
      <c r="F35" s="141">
        <f t="shared" si="9"/>
        <v>285.07906000000003</v>
      </c>
      <c r="G35" s="142">
        <v>9695.2676100000008</v>
      </c>
      <c r="H35" s="156">
        <f t="shared" si="10"/>
        <v>221.01638000000003</v>
      </c>
      <c r="I35" s="157">
        <v>6456.43959</v>
      </c>
      <c r="J35" s="20">
        <f t="shared" si="7"/>
        <v>299.99294000000009</v>
      </c>
      <c r="K35" s="15">
        <v>3033.2565300000001</v>
      </c>
      <c r="L35" s="214">
        <f t="shared" si="11"/>
        <v>147.44466999999986</v>
      </c>
      <c r="M35" s="215">
        <v>4076.1430999999998</v>
      </c>
    </row>
    <row r="36" spans="1:13" s="2" customFormat="1" ht="14.85" customHeight="1" x14ac:dyDescent="0.2">
      <c r="A36" s="41" t="s">
        <v>26</v>
      </c>
      <c r="B36" s="59">
        <f t="shared" si="6"/>
        <v>23.109000000000378</v>
      </c>
      <c r="C36" s="60">
        <v>6790.8090000000002</v>
      </c>
      <c r="D36" s="88">
        <f t="shared" si="8"/>
        <v>4943.41</v>
      </c>
      <c r="E36" s="89">
        <v>13591.826999999999</v>
      </c>
      <c r="F36" s="141">
        <f t="shared" si="9"/>
        <v>1882.6546199999993</v>
      </c>
      <c r="G36" s="142">
        <v>11577.92223</v>
      </c>
      <c r="H36" s="156">
        <f t="shared" si="10"/>
        <v>1543.34033</v>
      </c>
      <c r="I36" s="157">
        <v>7999.7799199999999</v>
      </c>
      <c r="J36" s="20">
        <f t="shared" si="7"/>
        <v>1544.3198200000002</v>
      </c>
      <c r="K36" s="15">
        <v>4577.5763500000003</v>
      </c>
      <c r="L36" s="214">
        <f t="shared" si="11"/>
        <v>-4076.1430999999998</v>
      </c>
      <c r="M36" s="215"/>
    </row>
    <row r="37" spans="1:13" s="2" customFormat="1" ht="14.85" customHeight="1" x14ac:dyDescent="0.2"/>
    <row r="38" spans="1:13" s="2" customFormat="1" ht="14.85" customHeight="1" x14ac:dyDescent="0.2">
      <c r="A38" s="2" t="s">
        <v>27</v>
      </c>
      <c r="B38" s="51">
        <v>2014</v>
      </c>
      <c r="C38" s="52">
        <v>12000</v>
      </c>
      <c r="D38" s="80">
        <v>2015</v>
      </c>
      <c r="E38" s="81">
        <v>13000</v>
      </c>
      <c r="F38" s="118">
        <v>2016</v>
      </c>
      <c r="G38" s="119">
        <v>15000</v>
      </c>
      <c r="H38" s="148">
        <v>2017</v>
      </c>
      <c r="I38" s="149">
        <v>15000</v>
      </c>
      <c r="J38" s="14">
        <v>2018</v>
      </c>
      <c r="K38" s="3">
        <v>15000</v>
      </c>
      <c r="L38" s="206">
        <v>2019</v>
      </c>
      <c r="M38" s="207">
        <v>16000</v>
      </c>
    </row>
    <row r="39" spans="1:13" s="2" customFormat="1" ht="14.85" customHeight="1" thickBot="1" x14ac:dyDescent="0.25">
      <c r="A39" s="2" t="s">
        <v>28</v>
      </c>
      <c r="B39" s="51">
        <v>2014</v>
      </c>
      <c r="C39" s="53">
        <v>12000</v>
      </c>
      <c r="D39" s="80">
        <v>2015</v>
      </c>
      <c r="E39" s="82">
        <v>13000</v>
      </c>
      <c r="F39" s="118">
        <v>2016</v>
      </c>
      <c r="G39" s="137">
        <v>15000</v>
      </c>
      <c r="H39" s="148">
        <v>2017</v>
      </c>
      <c r="I39" s="150">
        <v>15000</v>
      </c>
      <c r="J39" s="14">
        <v>2018</v>
      </c>
      <c r="K39" s="5">
        <v>15000</v>
      </c>
      <c r="L39" s="206">
        <v>2019</v>
      </c>
      <c r="M39" s="208">
        <v>16000</v>
      </c>
    </row>
    <row r="40" spans="1:13" s="2" customFormat="1" ht="14.85" customHeight="1" thickTop="1" x14ac:dyDescent="0.2">
      <c r="B40" s="67" t="s">
        <v>11</v>
      </c>
      <c r="C40" s="68" t="s">
        <v>7</v>
      </c>
      <c r="D40" s="83" t="s">
        <v>11</v>
      </c>
      <c r="E40" s="84" t="s">
        <v>7</v>
      </c>
      <c r="F40" s="138" t="s">
        <v>11</v>
      </c>
      <c r="G40" s="139" t="s">
        <v>7</v>
      </c>
      <c r="H40" s="151" t="s">
        <v>11</v>
      </c>
      <c r="I40" s="152" t="s">
        <v>7</v>
      </c>
      <c r="J40" s="26" t="s">
        <v>11</v>
      </c>
      <c r="K40" s="27" t="s">
        <v>7</v>
      </c>
      <c r="L40" s="222" t="s">
        <v>11</v>
      </c>
      <c r="M40" s="223" t="s">
        <v>7</v>
      </c>
    </row>
    <row r="41" spans="1:13" s="2" customFormat="1" ht="14.85" customHeight="1" thickBot="1" x14ac:dyDescent="0.25">
      <c r="B41" s="56" t="s">
        <v>8</v>
      </c>
      <c r="C41" s="57" t="s">
        <v>0</v>
      </c>
      <c r="D41" s="85" t="s">
        <v>8</v>
      </c>
      <c r="E41" s="86" t="s">
        <v>0</v>
      </c>
      <c r="F41" s="122" t="s">
        <v>8</v>
      </c>
      <c r="G41" s="123" t="s">
        <v>0</v>
      </c>
      <c r="H41" s="153" t="s">
        <v>8</v>
      </c>
      <c r="I41" s="154" t="s">
        <v>0</v>
      </c>
      <c r="J41" s="18" t="s">
        <v>8</v>
      </c>
      <c r="K41" s="6" t="s">
        <v>0</v>
      </c>
      <c r="L41" s="211" t="s">
        <v>8</v>
      </c>
      <c r="M41" s="212" t="s">
        <v>0</v>
      </c>
    </row>
    <row r="42" spans="1:13" s="2" customFormat="1" ht="14.85" customHeight="1" thickTop="1" x14ac:dyDescent="0.2">
      <c r="A42" s="41" t="s">
        <v>15</v>
      </c>
      <c r="B42" s="58">
        <f>C42</f>
        <v>1092.57</v>
      </c>
      <c r="C42" s="58">
        <v>1092.57</v>
      </c>
      <c r="D42" s="87">
        <f>E42</f>
        <v>1369.163</v>
      </c>
      <c r="E42" s="87">
        <v>1369.163</v>
      </c>
      <c r="F42" s="140">
        <f>G42</f>
        <v>708.19500000000005</v>
      </c>
      <c r="G42" s="140">
        <v>708.19500000000005</v>
      </c>
      <c r="H42" s="155">
        <f>I42</f>
        <v>1232.13166</v>
      </c>
      <c r="I42" s="155">
        <v>1232.13166</v>
      </c>
      <c r="J42" s="19">
        <f>K42</f>
        <v>1140.4484199999999</v>
      </c>
      <c r="K42" s="19">
        <v>1140.4484199999999</v>
      </c>
      <c r="L42" s="213">
        <f>M42</f>
        <v>1519.7630999999999</v>
      </c>
      <c r="M42" s="213">
        <v>1519.7630999999999</v>
      </c>
    </row>
    <row r="43" spans="1:13" s="2" customFormat="1" ht="14.85" customHeight="1" x14ac:dyDescent="0.2">
      <c r="A43" s="41" t="s">
        <v>16</v>
      </c>
      <c r="B43" s="59">
        <f t="shared" ref="B43:B53" si="12">C43-C42</f>
        <v>2180.6499999999996</v>
      </c>
      <c r="C43" s="60">
        <v>3273.22</v>
      </c>
      <c r="D43" s="88">
        <f>SUM(E43-E42)</f>
        <v>2044.1619999999998</v>
      </c>
      <c r="E43" s="89">
        <v>3413.3249999999998</v>
      </c>
      <c r="F43" s="141">
        <f>SUM(G43-G42)</f>
        <v>1381.3069999999998</v>
      </c>
      <c r="G43" s="142">
        <v>2089.502</v>
      </c>
      <c r="H43" s="156">
        <f>SUM(I43-I42)</f>
        <v>1582.7411900000002</v>
      </c>
      <c r="I43" s="157">
        <v>2814.8728500000002</v>
      </c>
      <c r="J43" s="20">
        <f t="shared" ref="J43:J53" si="13">K43-K42</f>
        <v>1694.78313</v>
      </c>
      <c r="K43" s="15">
        <v>2835.23155</v>
      </c>
      <c r="L43" s="214">
        <f>M43-M42</f>
        <v>1748.5448699999999</v>
      </c>
      <c r="M43" s="215">
        <v>3268.3079699999998</v>
      </c>
    </row>
    <row r="44" spans="1:13" s="2" customFormat="1" ht="14.85" customHeight="1" x14ac:dyDescent="0.2">
      <c r="A44" s="41" t="s">
        <v>17</v>
      </c>
      <c r="B44" s="59">
        <f t="shared" si="12"/>
        <v>811.69</v>
      </c>
      <c r="C44" s="60">
        <v>4084.91</v>
      </c>
      <c r="D44" s="88">
        <f t="shared" ref="D44:D53" si="14">E44-E43</f>
        <v>849.70800000000054</v>
      </c>
      <c r="E44" s="89">
        <v>4263.0330000000004</v>
      </c>
      <c r="F44" s="141">
        <f t="shared" ref="F44:F53" si="15">G44-G43</f>
        <v>1137.9540000000002</v>
      </c>
      <c r="G44" s="142">
        <v>3227.4560000000001</v>
      </c>
      <c r="H44" s="156">
        <f t="shared" ref="H44:H53" si="16">I44-I43</f>
        <v>846.29188999999997</v>
      </c>
      <c r="I44" s="157">
        <v>3661.1647400000002</v>
      </c>
      <c r="J44" s="20">
        <f t="shared" si="13"/>
        <v>949.12139000000025</v>
      </c>
      <c r="K44" s="15">
        <v>3784.3529400000002</v>
      </c>
      <c r="L44" s="214">
        <f>M44-M43</f>
        <v>1084.6737400000002</v>
      </c>
      <c r="M44" s="215">
        <v>4352.98171</v>
      </c>
    </row>
    <row r="45" spans="1:13" s="2" customFormat="1" ht="14.85" customHeight="1" x14ac:dyDescent="0.2">
      <c r="A45" s="41" t="s">
        <v>18</v>
      </c>
      <c r="B45" s="59">
        <f t="shared" si="12"/>
        <v>972.68100000000049</v>
      </c>
      <c r="C45" s="60">
        <v>5057.5910000000003</v>
      </c>
      <c r="D45" s="88">
        <f t="shared" si="14"/>
        <v>992.35499999999956</v>
      </c>
      <c r="E45" s="89">
        <v>5255.3879999999999</v>
      </c>
      <c r="F45" s="141">
        <f t="shared" si="15"/>
        <v>1142.7691100000002</v>
      </c>
      <c r="G45" s="142">
        <v>4370.2251100000003</v>
      </c>
      <c r="H45" s="156">
        <f t="shared" si="16"/>
        <v>979.55724000000009</v>
      </c>
      <c r="I45" s="157">
        <v>4640.7219800000003</v>
      </c>
      <c r="J45" s="20">
        <f t="shared" si="13"/>
        <v>1130.3518499999996</v>
      </c>
      <c r="K45" s="15">
        <v>4914.7047899999998</v>
      </c>
      <c r="L45" s="214">
        <f t="shared" ref="L45:L53" si="17">M45-M44</f>
        <v>1276.0821100000003</v>
      </c>
      <c r="M45" s="215">
        <v>5629.0638200000003</v>
      </c>
    </row>
    <row r="46" spans="1:13" s="2" customFormat="1" ht="14.85" customHeight="1" x14ac:dyDescent="0.2">
      <c r="A46" s="41" t="s">
        <v>19</v>
      </c>
      <c r="B46" s="59">
        <f t="shared" si="12"/>
        <v>1063.3989999999994</v>
      </c>
      <c r="C46" s="60">
        <v>6120.99</v>
      </c>
      <c r="D46" s="88">
        <f t="shared" si="14"/>
        <v>1115.1549999999997</v>
      </c>
      <c r="E46" s="89">
        <v>6370.5429999999997</v>
      </c>
      <c r="F46" s="141">
        <f t="shared" si="15"/>
        <v>1069.14059</v>
      </c>
      <c r="G46" s="142">
        <v>5439.3657000000003</v>
      </c>
      <c r="H46" s="156">
        <f t="shared" si="16"/>
        <v>1130.1395199999997</v>
      </c>
      <c r="I46" s="157">
        <v>5770.8615</v>
      </c>
      <c r="J46" s="20">
        <f t="shared" si="13"/>
        <v>1338.8124600000001</v>
      </c>
      <c r="K46" s="15">
        <v>6253.5172499999999</v>
      </c>
      <c r="L46" s="214">
        <f t="shared" si="17"/>
        <v>1476.7634399999997</v>
      </c>
      <c r="M46" s="215">
        <v>7105.82726</v>
      </c>
    </row>
    <row r="47" spans="1:13" s="2" customFormat="1" ht="14.85" customHeight="1" x14ac:dyDescent="0.2">
      <c r="A47" s="41" t="s">
        <v>20</v>
      </c>
      <c r="B47" s="59">
        <f t="shared" si="12"/>
        <v>1124.2809999999999</v>
      </c>
      <c r="C47" s="60">
        <v>7245.2709999999997</v>
      </c>
      <c r="D47" s="88">
        <f t="shared" si="14"/>
        <v>1204.1510000000007</v>
      </c>
      <c r="E47" s="89">
        <v>7574.6940000000004</v>
      </c>
      <c r="F47" s="141">
        <f t="shared" si="15"/>
        <v>1297.7163099999998</v>
      </c>
      <c r="G47" s="142">
        <v>6737.0820100000001</v>
      </c>
      <c r="H47" s="156">
        <f t="shared" si="16"/>
        <v>1404.7452800000001</v>
      </c>
      <c r="I47" s="157">
        <v>7175.6067800000001</v>
      </c>
      <c r="J47" s="20">
        <f t="shared" si="13"/>
        <v>1567.3461100000004</v>
      </c>
      <c r="K47" s="15">
        <v>7820.8633600000003</v>
      </c>
      <c r="L47" s="214">
        <f t="shared" si="17"/>
        <v>1745.1090299999996</v>
      </c>
      <c r="M47" s="215">
        <v>8850.9362899999996</v>
      </c>
    </row>
    <row r="48" spans="1:13" s="2" customFormat="1" ht="14.85" customHeight="1" x14ac:dyDescent="0.2">
      <c r="A48" s="41" t="s">
        <v>21</v>
      </c>
      <c r="B48" s="59">
        <f t="shared" si="12"/>
        <v>1430.2560000000003</v>
      </c>
      <c r="C48" s="60">
        <v>8675.527</v>
      </c>
      <c r="D48" s="88">
        <f t="shared" si="14"/>
        <v>1627.7030000000004</v>
      </c>
      <c r="E48" s="89">
        <v>9202.3970000000008</v>
      </c>
      <c r="F48" s="141">
        <f t="shared" si="15"/>
        <v>1634.5753800000002</v>
      </c>
      <c r="G48" s="142">
        <v>8371.6573900000003</v>
      </c>
      <c r="H48" s="156">
        <f t="shared" si="16"/>
        <v>1581.7814600000002</v>
      </c>
      <c r="I48" s="157">
        <v>8757.3882400000002</v>
      </c>
      <c r="J48" s="20">
        <f t="shared" si="13"/>
        <v>1938.74701</v>
      </c>
      <c r="K48" s="15">
        <v>9759.6103700000003</v>
      </c>
      <c r="L48" s="214">
        <f t="shared" si="17"/>
        <v>2205.6369800000011</v>
      </c>
      <c r="M48" s="215">
        <v>11056.573270000001</v>
      </c>
    </row>
    <row r="49" spans="1:13" s="2" customFormat="1" ht="14.85" customHeight="1" x14ac:dyDescent="0.2">
      <c r="A49" s="41" t="s">
        <v>22</v>
      </c>
      <c r="B49" s="59">
        <f t="shared" si="12"/>
        <v>1450.6790000000001</v>
      </c>
      <c r="C49" s="61">
        <v>10126.206</v>
      </c>
      <c r="D49" s="88">
        <f t="shared" si="14"/>
        <v>1520.0519999999997</v>
      </c>
      <c r="E49" s="90">
        <v>10722.449000000001</v>
      </c>
      <c r="F49" s="141">
        <f t="shared" si="15"/>
        <v>1587.8503499999988</v>
      </c>
      <c r="G49" s="143">
        <v>9959.5077399999991</v>
      </c>
      <c r="H49" s="156">
        <f t="shared" si="16"/>
        <v>1623.94362</v>
      </c>
      <c r="I49" s="158">
        <v>10381.33186</v>
      </c>
      <c r="J49" s="20">
        <f t="shared" si="13"/>
        <v>1997.163129999999</v>
      </c>
      <c r="K49" s="21">
        <v>11756.773499999999</v>
      </c>
      <c r="L49" s="214">
        <f t="shared" si="17"/>
        <v>2053.4010099999996</v>
      </c>
      <c r="M49" s="216">
        <v>13109.97428</v>
      </c>
    </row>
    <row r="50" spans="1:13" s="2" customFormat="1" ht="14.85" customHeight="1" x14ac:dyDescent="0.2">
      <c r="A50" s="41" t="s">
        <v>23</v>
      </c>
      <c r="B50" s="59">
        <f t="shared" si="12"/>
        <v>1488.9380000000001</v>
      </c>
      <c r="C50" s="61">
        <v>11615.144</v>
      </c>
      <c r="D50" s="88">
        <f t="shared" si="14"/>
        <v>1564.2600000000002</v>
      </c>
      <c r="E50" s="90">
        <v>12286.709000000001</v>
      </c>
      <c r="F50" s="141">
        <f t="shared" si="15"/>
        <v>1769.9579400000002</v>
      </c>
      <c r="G50" s="143">
        <v>11729.465679999999</v>
      </c>
      <c r="H50" s="156">
        <f t="shared" si="16"/>
        <v>1713.5403499999993</v>
      </c>
      <c r="I50" s="158">
        <v>12094.87221</v>
      </c>
      <c r="J50" s="20">
        <f t="shared" si="13"/>
        <v>1726.4882699999998</v>
      </c>
      <c r="K50" s="21">
        <v>13483.261769999999</v>
      </c>
      <c r="L50" s="214">
        <f t="shared" si="17"/>
        <v>1969.56574</v>
      </c>
      <c r="M50" s="216">
        <v>15079.54002</v>
      </c>
    </row>
    <row r="51" spans="1:13" s="2" customFormat="1" ht="14.85" customHeight="1" x14ac:dyDescent="0.2">
      <c r="A51" s="41" t="s">
        <v>24</v>
      </c>
      <c r="B51" s="59">
        <f t="shared" si="12"/>
        <v>1281.5030000000006</v>
      </c>
      <c r="C51" s="60">
        <v>12896.647000000001</v>
      </c>
      <c r="D51" s="88">
        <f t="shared" si="14"/>
        <v>1284.2659999999996</v>
      </c>
      <c r="E51" s="89">
        <v>13570.975</v>
      </c>
      <c r="F51" s="141">
        <f t="shared" si="15"/>
        <v>1422.7104200000012</v>
      </c>
      <c r="G51" s="142">
        <v>13152.176100000001</v>
      </c>
      <c r="H51" s="156">
        <f t="shared" si="16"/>
        <v>1434.2675200000012</v>
      </c>
      <c r="I51" s="157">
        <v>13529.139730000001</v>
      </c>
      <c r="J51" s="20">
        <f t="shared" si="13"/>
        <v>1763.49683</v>
      </c>
      <c r="K51" s="15">
        <v>15246.758599999999</v>
      </c>
      <c r="L51" s="214">
        <f t="shared" si="17"/>
        <v>1929.582699999999</v>
      </c>
      <c r="M51" s="215">
        <v>17009.122719999999</v>
      </c>
    </row>
    <row r="52" spans="1:13" s="2" customFormat="1" ht="14.85" customHeight="1" x14ac:dyDescent="0.2">
      <c r="A52" s="41" t="s">
        <v>25</v>
      </c>
      <c r="B52" s="59">
        <f t="shared" si="12"/>
        <v>1049.2349999999988</v>
      </c>
      <c r="C52" s="60">
        <v>13945.882</v>
      </c>
      <c r="D52" s="88">
        <f t="shared" si="14"/>
        <v>1234.8220000000001</v>
      </c>
      <c r="E52" s="89">
        <v>14805.797</v>
      </c>
      <c r="F52" s="141">
        <f t="shared" si="15"/>
        <v>1225.3987399999987</v>
      </c>
      <c r="G52" s="142">
        <v>14377.574839999999</v>
      </c>
      <c r="H52" s="156">
        <f t="shared" si="16"/>
        <v>1330.0686299999998</v>
      </c>
      <c r="I52" s="157">
        <v>14859.208360000001</v>
      </c>
      <c r="J52" s="20">
        <f t="shared" si="13"/>
        <v>1498.7262900000005</v>
      </c>
      <c r="K52" s="15">
        <v>16745.48489</v>
      </c>
      <c r="L52" s="214">
        <f t="shared" si="17"/>
        <v>1007.8976600000024</v>
      </c>
      <c r="M52" s="215">
        <v>18017.020380000002</v>
      </c>
    </row>
    <row r="53" spans="1:13" s="2" customFormat="1" ht="14.85" customHeight="1" x14ac:dyDescent="0.2">
      <c r="A53" s="41" t="s">
        <v>26</v>
      </c>
      <c r="B53" s="59">
        <f t="shared" si="12"/>
        <v>1083.6530000000002</v>
      </c>
      <c r="C53" s="60">
        <v>15029.535</v>
      </c>
      <c r="D53" s="88">
        <f t="shared" si="14"/>
        <v>1210.9519999999993</v>
      </c>
      <c r="E53" s="89">
        <v>16016.749</v>
      </c>
      <c r="F53" s="141">
        <f t="shared" si="15"/>
        <v>1177.3296800000007</v>
      </c>
      <c r="G53" s="142">
        <v>15554.90452</v>
      </c>
      <c r="H53" s="156">
        <f t="shared" si="16"/>
        <v>1182.3645199999992</v>
      </c>
      <c r="I53" s="157">
        <v>16041.57288</v>
      </c>
      <c r="J53" s="20">
        <f t="shared" si="13"/>
        <v>1338.6512900000016</v>
      </c>
      <c r="K53" s="15">
        <v>18084.136180000001</v>
      </c>
      <c r="L53" s="214">
        <f t="shared" si="17"/>
        <v>-18017.020380000002</v>
      </c>
      <c r="M53" s="215"/>
    </row>
    <row r="54" spans="1:13" s="2" customFormat="1" ht="14.85" customHeight="1" x14ac:dyDescent="0.2"/>
    <row r="55" spans="1:13" s="2" customFormat="1" ht="14.85" customHeight="1" x14ac:dyDescent="0.2">
      <c r="A55" s="2" t="s">
        <v>27</v>
      </c>
      <c r="B55" s="51">
        <v>2014</v>
      </c>
      <c r="C55" s="52">
        <v>129000</v>
      </c>
      <c r="D55" s="80">
        <v>2015</v>
      </c>
      <c r="E55" s="81">
        <v>129000</v>
      </c>
      <c r="F55" s="118">
        <v>2016</v>
      </c>
      <c r="G55" s="119">
        <v>139000</v>
      </c>
      <c r="H55" s="148">
        <v>2017</v>
      </c>
      <c r="I55" s="149">
        <v>157000</v>
      </c>
      <c r="J55" s="14">
        <v>2018</v>
      </c>
      <c r="K55" s="3">
        <v>168000</v>
      </c>
      <c r="L55" s="206">
        <v>2019</v>
      </c>
      <c r="M55" s="207">
        <v>160000</v>
      </c>
    </row>
    <row r="56" spans="1:13" s="2" customFormat="1" ht="14.85" customHeight="1" thickBot="1" x14ac:dyDescent="0.25">
      <c r="A56" s="2" t="s">
        <v>28</v>
      </c>
      <c r="B56" s="51">
        <v>2014</v>
      </c>
      <c r="C56" s="53">
        <v>129000</v>
      </c>
      <c r="D56" s="80">
        <v>2015</v>
      </c>
      <c r="E56" s="82">
        <v>129000</v>
      </c>
      <c r="F56" s="118">
        <v>2016</v>
      </c>
      <c r="G56" s="137">
        <v>139000</v>
      </c>
      <c r="H56" s="148">
        <v>2017</v>
      </c>
      <c r="I56" s="150">
        <v>157000</v>
      </c>
      <c r="J56" s="14">
        <v>2018</v>
      </c>
      <c r="K56" s="5">
        <v>168000</v>
      </c>
      <c r="L56" s="206">
        <v>2019</v>
      </c>
      <c r="M56" s="208">
        <v>160000</v>
      </c>
    </row>
    <row r="57" spans="1:13" s="2" customFormat="1" ht="14.85" customHeight="1" thickTop="1" x14ac:dyDescent="0.2">
      <c r="B57" s="69">
        <v>1121</v>
      </c>
      <c r="C57" s="70" t="s">
        <v>2</v>
      </c>
      <c r="D57" s="83" t="s">
        <v>30</v>
      </c>
      <c r="E57" s="84" t="s">
        <v>2</v>
      </c>
      <c r="F57" s="138" t="s">
        <v>30</v>
      </c>
      <c r="G57" s="139" t="s">
        <v>2</v>
      </c>
      <c r="H57" s="151" t="s">
        <v>30</v>
      </c>
      <c r="I57" s="152" t="s">
        <v>2</v>
      </c>
      <c r="J57" s="28">
        <v>1121</v>
      </c>
      <c r="K57" s="29" t="s">
        <v>2</v>
      </c>
      <c r="L57" s="224">
        <v>1121</v>
      </c>
      <c r="M57" s="225" t="s">
        <v>2</v>
      </c>
    </row>
    <row r="58" spans="1:13" s="2" customFormat="1" ht="14.85" customHeight="1" thickBot="1" x14ac:dyDescent="0.25">
      <c r="B58" s="71" t="s">
        <v>8</v>
      </c>
      <c r="C58" s="57" t="s">
        <v>0</v>
      </c>
      <c r="D58" s="85" t="s">
        <v>8</v>
      </c>
      <c r="E58" s="86" t="s">
        <v>0</v>
      </c>
      <c r="F58" s="122" t="s">
        <v>8</v>
      </c>
      <c r="G58" s="123" t="s">
        <v>0</v>
      </c>
      <c r="H58" s="153" t="s">
        <v>8</v>
      </c>
      <c r="I58" s="154" t="s">
        <v>0</v>
      </c>
      <c r="J58" s="30" t="s">
        <v>8</v>
      </c>
      <c r="K58" s="6" t="s">
        <v>0</v>
      </c>
      <c r="L58" s="226" t="s">
        <v>8</v>
      </c>
      <c r="M58" s="212" t="s">
        <v>0</v>
      </c>
    </row>
    <row r="59" spans="1:13" s="2" customFormat="1" ht="14.85" customHeight="1" thickTop="1" x14ac:dyDescent="0.2">
      <c r="A59" s="41" t="s">
        <v>15</v>
      </c>
      <c r="B59" s="58">
        <f>C59</f>
        <v>12734.52</v>
      </c>
      <c r="C59" s="58">
        <v>12734.52</v>
      </c>
      <c r="D59" s="87">
        <f>E59</f>
        <v>4303.2219999999998</v>
      </c>
      <c r="E59" s="87">
        <v>4303.2219999999998</v>
      </c>
      <c r="F59" s="140">
        <f>G59</f>
        <v>5129.0200000000004</v>
      </c>
      <c r="G59" s="140">
        <v>5129.0200000000004</v>
      </c>
      <c r="H59" s="155">
        <f>I59</f>
        <v>4198.89329</v>
      </c>
      <c r="I59" s="155">
        <v>4198.89329</v>
      </c>
      <c r="J59" s="19">
        <f>K59</f>
        <v>4597.9192800000001</v>
      </c>
      <c r="K59" s="19">
        <v>4597.9192800000001</v>
      </c>
      <c r="L59" s="213">
        <f>M59</f>
        <v>11820.618549999999</v>
      </c>
      <c r="M59" s="213">
        <v>11820.618549999999</v>
      </c>
    </row>
    <row r="60" spans="1:13" s="2" customFormat="1" ht="14.85" customHeight="1" x14ac:dyDescent="0.2">
      <c r="A60" s="41" t="s">
        <v>16</v>
      </c>
      <c r="B60" s="59">
        <f t="shared" ref="B60:B70" si="18">C60-C59</f>
        <v>1012.1399999999994</v>
      </c>
      <c r="C60" s="60">
        <v>13746.66</v>
      </c>
      <c r="D60" s="88">
        <f>SUM(E60-E59)</f>
        <v>1096.3140000000003</v>
      </c>
      <c r="E60" s="89">
        <v>5399.5360000000001</v>
      </c>
      <c r="F60" s="141">
        <f>SUM(G60-G59)</f>
        <v>1656.0073199999997</v>
      </c>
      <c r="G60" s="142">
        <v>6785.0273200000001</v>
      </c>
      <c r="H60" s="156">
        <f>SUM(I60-I59)</f>
        <v>1501.5657899999997</v>
      </c>
      <c r="I60" s="157">
        <v>5700.4590799999996</v>
      </c>
      <c r="J60" s="20">
        <f t="shared" ref="J60:J70" si="19">K60-K59</f>
        <v>933.50381000000016</v>
      </c>
      <c r="K60" s="15">
        <v>5531.4230900000002</v>
      </c>
      <c r="L60" s="214">
        <f>M60-M59</f>
        <v>1119.4094700000005</v>
      </c>
      <c r="M60" s="215">
        <v>12940.02802</v>
      </c>
    </row>
    <row r="61" spans="1:13" s="2" customFormat="1" ht="14.85" customHeight="1" x14ac:dyDescent="0.2">
      <c r="A61" s="41" t="s">
        <v>17</v>
      </c>
      <c r="B61" s="59">
        <f t="shared" si="18"/>
        <v>13394.740000000002</v>
      </c>
      <c r="C61" s="60">
        <v>27141.4</v>
      </c>
      <c r="D61" s="88">
        <f t="shared" ref="D61:D70" si="20">E61-E60</f>
        <v>13695.490999999998</v>
      </c>
      <c r="E61" s="89">
        <v>19095.026999999998</v>
      </c>
      <c r="F61" s="141">
        <f t="shared" ref="F61:F70" si="21">G61-G60</f>
        <v>26863.686679999999</v>
      </c>
      <c r="G61" s="142">
        <v>33648.714</v>
      </c>
      <c r="H61" s="156">
        <f t="shared" ref="H61:H70" si="22">I61-I60</f>
        <v>29775.946129999997</v>
      </c>
      <c r="I61" s="157">
        <v>35476.405209999997</v>
      </c>
      <c r="J61" s="20">
        <f t="shared" si="19"/>
        <v>30591.687929999996</v>
      </c>
      <c r="K61" s="15">
        <v>36123.111019999997</v>
      </c>
      <c r="L61" s="214">
        <f t="shared" ref="L61:L70" si="23">M61-M60</f>
        <v>31906.888340000005</v>
      </c>
      <c r="M61" s="215">
        <v>44846.916360000003</v>
      </c>
    </row>
    <row r="62" spans="1:13" s="2" customFormat="1" ht="14.85" customHeight="1" x14ac:dyDescent="0.2">
      <c r="A62" s="41" t="s">
        <v>18</v>
      </c>
      <c r="B62" s="59">
        <f t="shared" si="18"/>
        <v>16183.712999999996</v>
      </c>
      <c r="C62" s="60">
        <v>43325.112999999998</v>
      </c>
      <c r="D62" s="88">
        <f t="shared" si="20"/>
        <v>18392.87</v>
      </c>
      <c r="E62" s="89">
        <v>37487.896999999997</v>
      </c>
      <c r="F62" s="141">
        <f t="shared" si="21"/>
        <v>9154.8152699999991</v>
      </c>
      <c r="G62" s="142">
        <v>42803.529269999999</v>
      </c>
      <c r="H62" s="156">
        <f t="shared" si="22"/>
        <v>9421.8573000000033</v>
      </c>
      <c r="I62" s="157">
        <v>44898.26251</v>
      </c>
      <c r="J62" s="20">
        <f t="shared" si="19"/>
        <v>9940.8753500000021</v>
      </c>
      <c r="K62" s="15">
        <v>46063.986369999999</v>
      </c>
      <c r="L62" s="214">
        <f t="shared" si="23"/>
        <v>10404.41906</v>
      </c>
      <c r="M62" s="215">
        <v>55251.335420000003</v>
      </c>
    </row>
    <row r="63" spans="1:13" s="2" customFormat="1" ht="14.85" customHeight="1" x14ac:dyDescent="0.2">
      <c r="A63" s="41" t="s">
        <v>19</v>
      </c>
      <c r="B63" s="59">
        <f t="shared" si="18"/>
        <v>38.713000000003376</v>
      </c>
      <c r="C63" s="60">
        <v>43363.826000000001</v>
      </c>
      <c r="D63" s="88">
        <f t="shared" si="20"/>
        <v>226.99599999999919</v>
      </c>
      <c r="E63" s="89">
        <v>37714.892999999996</v>
      </c>
      <c r="F63" s="141">
        <f t="shared" si="21"/>
        <v>311.99943999999959</v>
      </c>
      <c r="G63" s="142">
        <v>43115.528709999999</v>
      </c>
      <c r="H63" s="156">
        <f t="shared" si="22"/>
        <v>102.16846000000078</v>
      </c>
      <c r="I63" s="157">
        <v>45000.430970000001</v>
      </c>
      <c r="J63" s="20">
        <f t="shared" si="19"/>
        <v>81.07162000000244</v>
      </c>
      <c r="K63" s="15">
        <v>46145.057990000001</v>
      </c>
      <c r="L63" s="214">
        <f t="shared" si="23"/>
        <v>748.20074999999633</v>
      </c>
      <c r="M63" s="215">
        <v>55999.536169999999</v>
      </c>
    </row>
    <row r="64" spans="1:13" s="2" customFormat="1" ht="14.85" customHeight="1" x14ac:dyDescent="0.2">
      <c r="A64" s="41" t="s">
        <v>20</v>
      </c>
      <c r="B64" s="59">
        <f t="shared" si="18"/>
        <v>14409.705000000002</v>
      </c>
      <c r="C64" s="60">
        <v>57773.531000000003</v>
      </c>
      <c r="D64" s="88">
        <f t="shared" si="20"/>
        <v>21333.983</v>
      </c>
      <c r="E64" s="89">
        <v>59048.875999999997</v>
      </c>
      <c r="F64" s="141">
        <f t="shared" si="21"/>
        <v>28638.824399999998</v>
      </c>
      <c r="G64" s="142">
        <v>71754.353109999996</v>
      </c>
      <c r="H64" s="156">
        <f t="shared" si="22"/>
        <v>31199.337889999995</v>
      </c>
      <c r="I64" s="157">
        <v>76199.768859999996</v>
      </c>
      <c r="J64" s="20">
        <f t="shared" si="19"/>
        <v>32781.701629999996</v>
      </c>
      <c r="K64" s="15">
        <v>78926.759619999997</v>
      </c>
      <c r="L64" s="214">
        <f t="shared" si="23"/>
        <v>26923.452190000004</v>
      </c>
      <c r="M64" s="215">
        <v>82922.988360000003</v>
      </c>
    </row>
    <row r="65" spans="1:13" s="2" customFormat="1" ht="14.85" customHeight="1" x14ac:dyDescent="0.2">
      <c r="A65" s="41" t="s">
        <v>21</v>
      </c>
      <c r="B65" s="59">
        <f t="shared" si="18"/>
        <v>38045.179000000004</v>
      </c>
      <c r="C65" s="60">
        <v>95818.71</v>
      </c>
      <c r="D65" s="88">
        <f t="shared" si="20"/>
        <v>32567.642</v>
      </c>
      <c r="E65" s="89">
        <v>91616.517999999996</v>
      </c>
      <c r="F65" s="141">
        <f t="shared" si="21"/>
        <v>32823.84564</v>
      </c>
      <c r="G65" s="142">
        <v>104578.19875</v>
      </c>
      <c r="H65" s="156">
        <f t="shared" si="22"/>
        <v>31615.992989999999</v>
      </c>
      <c r="I65" s="157">
        <v>107815.76185</v>
      </c>
      <c r="J65" s="20">
        <f t="shared" si="19"/>
        <v>32488.991519999996</v>
      </c>
      <c r="K65" s="15">
        <v>111415.75113999999</v>
      </c>
      <c r="L65" s="214">
        <f t="shared" si="23"/>
        <v>39527.807209999999</v>
      </c>
      <c r="M65" s="215">
        <v>122450.79557</v>
      </c>
    </row>
    <row r="66" spans="1:13" s="2" customFormat="1" ht="14.85" customHeight="1" x14ac:dyDescent="0.2">
      <c r="A66" s="41" t="s">
        <v>22</v>
      </c>
      <c r="B66" s="59">
        <f t="shared" si="18"/>
        <v>0</v>
      </c>
      <c r="C66" s="61">
        <v>95818.71</v>
      </c>
      <c r="D66" s="88">
        <f t="shared" si="20"/>
        <v>2.0000000076834112E-3</v>
      </c>
      <c r="E66" s="90">
        <v>91616.52</v>
      </c>
      <c r="F66" s="141">
        <f t="shared" si="21"/>
        <v>0</v>
      </c>
      <c r="G66" s="143">
        <v>104578.19875</v>
      </c>
      <c r="H66" s="156">
        <f t="shared" si="22"/>
        <v>0</v>
      </c>
      <c r="I66" s="158">
        <v>107815.76185</v>
      </c>
      <c r="J66" s="20">
        <f t="shared" si="19"/>
        <v>0</v>
      </c>
      <c r="K66" s="21">
        <v>111415.75113999999</v>
      </c>
      <c r="L66" s="214">
        <f t="shared" si="23"/>
        <v>0</v>
      </c>
      <c r="M66" s="216">
        <v>122450.79557</v>
      </c>
    </row>
    <row r="67" spans="1:13" s="2" customFormat="1" ht="14.85" customHeight="1" x14ac:dyDescent="0.2">
      <c r="A67" s="41" t="s">
        <v>23</v>
      </c>
      <c r="B67" s="59">
        <f t="shared" si="18"/>
        <v>18119.695999999996</v>
      </c>
      <c r="C67" s="61">
        <v>113938.406</v>
      </c>
      <c r="D67" s="88">
        <f t="shared" si="20"/>
        <v>21469.221999999994</v>
      </c>
      <c r="E67" s="90">
        <v>113085.742</v>
      </c>
      <c r="F67" s="141">
        <f t="shared" si="21"/>
        <v>24644.874420000007</v>
      </c>
      <c r="G67" s="143">
        <v>129223.07317</v>
      </c>
      <c r="H67" s="156">
        <f t="shared" si="22"/>
        <v>22160.368910000005</v>
      </c>
      <c r="I67" s="158">
        <v>129976.13076</v>
      </c>
      <c r="J67" s="20">
        <f t="shared" si="19"/>
        <v>12834.3361</v>
      </c>
      <c r="K67" s="21">
        <v>124250.08723999999</v>
      </c>
      <c r="L67" s="214">
        <f t="shared" si="23"/>
        <v>17260.018219999984</v>
      </c>
      <c r="M67" s="216">
        <v>139710.81378999999</v>
      </c>
    </row>
    <row r="68" spans="1:13" s="2" customFormat="1" ht="14.85" customHeight="1" x14ac:dyDescent="0.2">
      <c r="A68" s="41" t="s">
        <v>24</v>
      </c>
      <c r="B68" s="59">
        <f t="shared" si="18"/>
        <v>4852.5720000000001</v>
      </c>
      <c r="C68" s="60">
        <v>118790.978</v>
      </c>
      <c r="D68" s="88">
        <f t="shared" si="20"/>
        <v>5675.9539999999979</v>
      </c>
      <c r="E68" s="89">
        <v>118761.696</v>
      </c>
      <c r="F68" s="141">
        <f t="shared" si="21"/>
        <v>8424.2690100000036</v>
      </c>
      <c r="G68" s="142">
        <v>137647.34218000001</v>
      </c>
      <c r="H68" s="156">
        <f t="shared" si="22"/>
        <v>8572.0676699999894</v>
      </c>
      <c r="I68" s="157">
        <v>138548.19842999999</v>
      </c>
      <c r="J68" s="20">
        <f t="shared" si="19"/>
        <v>15996.090930000006</v>
      </c>
      <c r="K68" s="15">
        <v>140246.17817</v>
      </c>
      <c r="L68" s="214">
        <f t="shared" si="23"/>
        <v>16045.84593000001</v>
      </c>
      <c r="M68" s="215">
        <v>155756.65972</v>
      </c>
    </row>
    <row r="69" spans="1:13" s="2" customFormat="1" ht="14.85" customHeight="1" x14ac:dyDescent="0.2">
      <c r="A69" s="41" t="s">
        <v>25</v>
      </c>
      <c r="B69" s="59">
        <f t="shared" si="18"/>
        <v>1095.9660000000003</v>
      </c>
      <c r="C69" s="60">
        <v>119886.944</v>
      </c>
      <c r="D69" s="88">
        <f t="shared" si="20"/>
        <v>808.61500000000524</v>
      </c>
      <c r="E69" s="89">
        <v>119570.311</v>
      </c>
      <c r="F69" s="141">
        <f t="shared" si="21"/>
        <v>1061.4815599999856</v>
      </c>
      <c r="G69" s="142">
        <v>138708.82373999999</v>
      </c>
      <c r="H69" s="156">
        <f t="shared" si="22"/>
        <v>1768.5703100000101</v>
      </c>
      <c r="I69" s="157">
        <v>140316.76874</v>
      </c>
      <c r="J69" s="20">
        <f t="shared" si="19"/>
        <v>1210.8514499999874</v>
      </c>
      <c r="K69" s="15">
        <v>141457.02961999999</v>
      </c>
      <c r="L69" s="214">
        <f t="shared" si="23"/>
        <v>665.12058000001707</v>
      </c>
      <c r="M69" s="215">
        <v>156421.78030000001</v>
      </c>
    </row>
    <row r="70" spans="1:13" s="2" customFormat="1" ht="14.85" customHeight="1" x14ac:dyDescent="0.2">
      <c r="A70" s="41" t="s">
        <v>26</v>
      </c>
      <c r="B70" s="59">
        <f t="shared" si="18"/>
        <v>23992.271999999983</v>
      </c>
      <c r="C70" s="60">
        <v>143879.21599999999</v>
      </c>
      <c r="D70" s="88">
        <f t="shared" si="20"/>
        <v>26099.914999999994</v>
      </c>
      <c r="E70" s="89">
        <v>145670.226</v>
      </c>
      <c r="F70" s="141">
        <f t="shared" si="21"/>
        <v>29349.467720000015</v>
      </c>
      <c r="G70" s="142">
        <v>168058.29146000001</v>
      </c>
      <c r="H70" s="156">
        <f t="shared" si="22"/>
        <v>30473.713870000007</v>
      </c>
      <c r="I70" s="157">
        <v>170790.48261000001</v>
      </c>
      <c r="J70" s="20">
        <f t="shared" si="19"/>
        <v>24586.312070000015</v>
      </c>
      <c r="K70" s="15">
        <v>166043.34169</v>
      </c>
      <c r="L70" s="214">
        <f t="shared" si="23"/>
        <v>-156421.78030000001</v>
      </c>
      <c r="M70" s="215"/>
    </row>
    <row r="71" spans="1:13" s="2" customFormat="1" ht="14.85" customHeight="1" x14ac:dyDescent="0.2"/>
    <row r="72" spans="1:13" s="2" customFormat="1" ht="14.85" customHeight="1" x14ac:dyDescent="0.2">
      <c r="A72" s="2" t="s">
        <v>27</v>
      </c>
      <c r="B72" s="51">
        <v>2014</v>
      </c>
      <c r="C72" s="52">
        <v>275000</v>
      </c>
      <c r="D72" s="80">
        <v>2015</v>
      </c>
      <c r="E72" s="81">
        <v>285000</v>
      </c>
      <c r="F72" s="118">
        <v>2016</v>
      </c>
      <c r="G72" s="119">
        <v>278000</v>
      </c>
      <c r="H72" s="148">
        <v>2017</v>
      </c>
      <c r="I72" s="149">
        <v>300000</v>
      </c>
      <c r="J72" s="14">
        <v>2018</v>
      </c>
      <c r="K72" s="3">
        <v>340000</v>
      </c>
      <c r="L72" s="206">
        <v>2019</v>
      </c>
      <c r="M72" s="207">
        <v>350000</v>
      </c>
    </row>
    <row r="73" spans="1:13" s="2" customFormat="1" ht="14.85" customHeight="1" thickBot="1" x14ac:dyDescent="0.25">
      <c r="A73" s="2" t="s">
        <v>28</v>
      </c>
      <c r="B73" s="51">
        <v>2014</v>
      </c>
      <c r="C73" s="53">
        <v>275000</v>
      </c>
      <c r="D73" s="80">
        <v>2015</v>
      </c>
      <c r="E73" s="82">
        <v>285000</v>
      </c>
      <c r="F73" s="118">
        <v>2016</v>
      </c>
      <c r="G73" s="137">
        <v>278000</v>
      </c>
      <c r="H73" s="148">
        <v>2017</v>
      </c>
      <c r="I73" s="150">
        <v>321000</v>
      </c>
      <c r="J73" s="14">
        <v>2018</v>
      </c>
      <c r="K73" s="5">
        <v>368714.84071000002</v>
      </c>
      <c r="L73" s="206">
        <v>2019</v>
      </c>
      <c r="M73" s="208">
        <v>350000</v>
      </c>
    </row>
    <row r="74" spans="1:13" ht="14.85" customHeight="1" thickTop="1" x14ac:dyDescent="0.2">
      <c r="B74" s="72">
        <v>1211</v>
      </c>
      <c r="C74" s="73" t="s">
        <v>1</v>
      </c>
      <c r="D74" s="83" t="s">
        <v>31</v>
      </c>
      <c r="E74" s="84" t="s">
        <v>1</v>
      </c>
      <c r="F74" s="138" t="s">
        <v>31</v>
      </c>
      <c r="G74" s="139" t="s">
        <v>1</v>
      </c>
      <c r="H74" s="151" t="s">
        <v>31</v>
      </c>
      <c r="I74" s="152" t="s">
        <v>1</v>
      </c>
      <c r="J74" s="31">
        <v>1211</v>
      </c>
      <c r="K74" s="32" t="s">
        <v>1</v>
      </c>
      <c r="L74" s="227">
        <v>1211</v>
      </c>
      <c r="M74" s="228" t="s">
        <v>1</v>
      </c>
    </row>
    <row r="75" spans="1:13" s="1" customFormat="1" ht="14.85" customHeight="1" thickBot="1" x14ac:dyDescent="0.25">
      <c r="B75" s="71" t="s">
        <v>8</v>
      </c>
      <c r="C75" s="57" t="s">
        <v>0</v>
      </c>
      <c r="D75" s="85" t="s">
        <v>8</v>
      </c>
      <c r="E75" s="86" t="s">
        <v>0</v>
      </c>
      <c r="F75" s="122" t="s">
        <v>8</v>
      </c>
      <c r="G75" s="123" t="s">
        <v>0</v>
      </c>
      <c r="H75" s="153" t="s">
        <v>8</v>
      </c>
      <c r="I75" s="154" t="s">
        <v>0</v>
      </c>
      <c r="J75" s="30" t="s">
        <v>8</v>
      </c>
      <c r="K75" s="6" t="s">
        <v>0</v>
      </c>
      <c r="L75" s="226" t="s">
        <v>8</v>
      </c>
      <c r="M75" s="212" t="s">
        <v>0</v>
      </c>
    </row>
    <row r="76" spans="1:13" ht="14.85" customHeight="1" thickTop="1" x14ac:dyDescent="0.2">
      <c r="A76" s="41" t="s">
        <v>15</v>
      </c>
      <c r="B76" s="58">
        <f>C76</f>
        <v>24717.53</v>
      </c>
      <c r="C76" s="58">
        <v>24717.53</v>
      </c>
      <c r="D76" s="87">
        <f>E76</f>
        <v>23702.266</v>
      </c>
      <c r="E76" s="87">
        <v>23702.266</v>
      </c>
      <c r="F76" s="140">
        <f>G76</f>
        <v>24190.713</v>
      </c>
      <c r="G76" s="140">
        <v>24190.713</v>
      </c>
      <c r="H76" s="155">
        <f>I76</f>
        <v>30028.106500000002</v>
      </c>
      <c r="I76" s="155">
        <v>30028.106500000002</v>
      </c>
      <c r="J76" s="19">
        <f>K76</f>
        <v>32630.00792</v>
      </c>
      <c r="K76" s="19">
        <v>32630.00792</v>
      </c>
      <c r="L76" s="213">
        <f>M76</f>
        <v>36856.911269999997</v>
      </c>
      <c r="M76" s="213">
        <v>36856.911269999997</v>
      </c>
    </row>
    <row r="77" spans="1:13" ht="14.85" customHeight="1" x14ac:dyDescent="0.2">
      <c r="A77" s="41" t="s">
        <v>16</v>
      </c>
      <c r="B77" s="58">
        <f t="shared" ref="B77:B87" si="24">C77-C76</f>
        <v>41297.630000000005</v>
      </c>
      <c r="C77" s="60">
        <v>66015.16</v>
      </c>
      <c r="D77" s="88">
        <f>SUM(E77-E76)</f>
        <v>35032.722999999998</v>
      </c>
      <c r="E77" s="89">
        <v>58734.989000000001</v>
      </c>
      <c r="F77" s="141">
        <f>SUM(G77-G76)</f>
        <v>34088.630999999994</v>
      </c>
      <c r="G77" s="142">
        <v>58279.343999999997</v>
      </c>
      <c r="H77" s="156">
        <f>SUM(I77-I76)</f>
        <v>37909.623549999997</v>
      </c>
      <c r="I77" s="157">
        <v>67937.730049999998</v>
      </c>
      <c r="J77" s="19">
        <f t="shared" ref="J77:J87" si="25">K77-K76</f>
        <v>45923.054829999994</v>
      </c>
      <c r="K77" s="15">
        <v>78553.062749999997</v>
      </c>
      <c r="L77" s="213">
        <f>M77-M76</f>
        <v>43557.552590000007</v>
      </c>
      <c r="M77" s="215">
        <v>80414.463860000003</v>
      </c>
    </row>
    <row r="78" spans="1:13" ht="14.85" customHeight="1" x14ac:dyDescent="0.2">
      <c r="A78" s="41" t="s">
        <v>17</v>
      </c>
      <c r="B78" s="58">
        <f t="shared" si="24"/>
        <v>16707.580000000002</v>
      </c>
      <c r="C78" s="60">
        <v>82722.740000000005</v>
      </c>
      <c r="D78" s="88">
        <f t="shared" ref="D78:D87" si="26">E78-E77</f>
        <v>10596.800999999992</v>
      </c>
      <c r="E78" s="89">
        <v>69331.789999999994</v>
      </c>
      <c r="F78" s="141">
        <f t="shared" ref="F78:F87" si="27">G78-G77</f>
        <v>14144.453999999998</v>
      </c>
      <c r="G78" s="142">
        <v>72423.797999999995</v>
      </c>
      <c r="H78" s="156">
        <f t="shared" ref="H78:H87" si="28">I78-I77</f>
        <v>16563.496610000002</v>
      </c>
      <c r="I78" s="157">
        <v>84501.22666</v>
      </c>
      <c r="J78" s="19">
        <f t="shared" si="25"/>
        <v>21557.587660000005</v>
      </c>
      <c r="K78" s="15">
        <v>100110.65041</v>
      </c>
      <c r="L78" s="213">
        <f t="shared" ref="L78:L87" si="29">M78-M77</f>
        <v>20062.677190000002</v>
      </c>
      <c r="M78" s="215">
        <v>100477.14105000001</v>
      </c>
    </row>
    <row r="79" spans="1:13" ht="14.85" customHeight="1" x14ac:dyDescent="0.2">
      <c r="A79" s="41" t="s">
        <v>18</v>
      </c>
      <c r="B79" s="58">
        <f t="shared" si="24"/>
        <v>16970.443999999989</v>
      </c>
      <c r="C79" s="60">
        <v>99693.183999999994</v>
      </c>
      <c r="D79" s="88">
        <f t="shared" si="26"/>
        <v>18588.707000000009</v>
      </c>
      <c r="E79" s="89">
        <v>87920.497000000003</v>
      </c>
      <c r="F79" s="141">
        <f t="shared" si="27"/>
        <v>21358.315270000006</v>
      </c>
      <c r="G79" s="142">
        <v>93782.113270000002</v>
      </c>
      <c r="H79" s="156">
        <f t="shared" si="28"/>
        <v>20287.279120000007</v>
      </c>
      <c r="I79" s="157">
        <v>104788.50578000001</v>
      </c>
      <c r="J79" s="19">
        <f t="shared" si="25"/>
        <v>24471.873869999996</v>
      </c>
      <c r="K79" s="15">
        <v>124582.52428</v>
      </c>
      <c r="L79" s="213">
        <f t="shared" si="29"/>
        <v>26594.553109999993</v>
      </c>
      <c r="M79" s="215">
        <v>127071.69416</v>
      </c>
    </row>
    <row r="80" spans="1:13" ht="14.85" customHeight="1" x14ac:dyDescent="0.2">
      <c r="A80" s="41" t="s">
        <v>19</v>
      </c>
      <c r="B80" s="58">
        <f t="shared" si="24"/>
        <v>29810.422000000006</v>
      </c>
      <c r="C80" s="60">
        <v>129503.606</v>
      </c>
      <c r="D80" s="88">
        <f t="shared" si="26"/>
        <v>31230.959000000003</v>
      </c>
      <c r="E80" s="89">
        <v>119151.45600000001</v>
      </c>
      <c r="F80" s="141">
        <f t="shared" si="27"/>
        <v>30156.845879999993</v>
      </c>
      <c r="G80" s="142">
        <v>123938.95915</v>
      </c>
      <c r="H80" s="156">
        <f t="shared" si="28"/>
        <v>38281.939699999988</v>
      </c>
      <c r="I80" s="157">
        <v>143070.44547999999</v>
      </c>
      <c r="J80" s="19">
        <f t="shared" si="25"/>
        <v>39623.776059999989</v>
      </c>
      <c r="K80" s="15">
        <v>164206.30033999999</v>
      </c>
      <c r="L80" s="213">
        <f t="shared" si="29"/>
        <v>43295.371150000006</v>
      </c>
      <c r="M80" s="215">
        <v>170367.06531000001</v>
      </c>
    </row>
    <row r="81" spans="1:13" ht="14.85" customHeight="1" x14ac:dyDescent="0.2">
      <c r="A81" s="41" t="s">
        <v>20</v>
      </c>
      <c r="B81" s="58">
        <f t="shared" si="24"/>
        <v>14536.345000000001</v>
      </c>
      <c r="C81" s="60">
        <v>144039.951</v>
      </c>
      <c r="D81" s="88">
        <f t="shared" si="26"/>
        <v>14006.233000000007</v>
      </c>
      <c r="E81" s="89">
        <v>133157.68900000001</v>
      </c>
      <c r="F81" s="141">
        <f t="shared" si="27"/>
        <v>21313.166830000016</v>
      </c>
      <c r="G81" s="142">
        <v>145252.12598000001</v>
      </c>
      <c r="H81" s="156">
        <f t="shared" si="28"/>
        <v>22409.966899999999</v>
      </c>
      <c r="I81" s="157">
        <v>165480.41237999999</v>
      </c>
      <c r="J81" s="19">
        <f t="shared" si="25"/>
        <v>28987.664730000019</v>
      </c>
      <c r="K81" s="15">
        <v>193193.96507000001</v>
      </c>
      <c r="L81" s="213">
        <f t="shared" si="29"/>
        <v>31604.120419999992</v>
      </c>
      <c r="M81" s="215">
        <v>201971.18573</v>
      </c>
    </row>
    <row r="82" spans="1:13" ht="14.85" customHeight="1" x14ac:dyDescent="0.2">
      <c r="A82" s="41" t="s">
        <v>21</v>
      </c>
      <c r="B82" s="58">
        <f t="shared" si="24"/>
        <v>19895.758999999991</v>
      </c>
      <c r="C82" s="60">
        <v>163935.71</v>
      </c>
      <c r="D82" s="88">
        <f t="shared" si="26"/>
        <v>22314.963999999978</v>
      </c>
      <c r="E82" s="89">
        <v>155472.65299999999</v>
      </c>
      <c r="F82" s="141">
        <f t="shared" si="27"/>
        <v>23363.312449999998</v>
      </c>
      <c r="G82" s="142">
        <v>168615.43843000001</v>
      </c>
      <c r="H82" s="156">
        <f t="shared" si="28"/>
        <v>29589.527250000014</v>
      </c>
      <c r="I82" s="157">
        <v>195069.93963000001</v>
      </c>
      <c r="J82" s="19">
        <f t="shared" si="25"/>
        <v>33560.607289999985</v>
      </c>
      <c r="K82" s="15">
        <v>226754.57235999999</v>
      </c>
      <c r="L82" s="213">
        <f t="shared" si="29"/>
        <v>34575.631959999999</v>
      </c>
      <c r="M82" s="215">
        <v>236546.81769</v>
      </c>
    </row>
    <row r="83" spans="1:13" ht="14.85" customHeight="1" x14ac:dyDescent="0.2">
      <c r="A83" s="41" t="s">
        <v>22</v>
      </c>
      <c r="B83" s="58">
        <f t="shared" si="24"/>
        <v>31527.085000000021</v>
      </c>
      <c r="C83" s="61">
        <v>195462.79500000001</v>
      </c>
      <c r="D83" s="88">
        <f t="shared" si="26"/>
        <v>35918.423999999999</v>
      </c>
      <c r="E83" s="90">
        <v>191391.07699999999</v>
      </c>
      <c r="F83" s="141">
        <f t="shared" si="27"/>
        <v>34896.841400000005</v>
      </c>
      <c r="G83" s="143">
        <v>203512.27983000001</v>
      </c>
      <c r="H83" s="156">
        <f t="shared" si="28"/>
        <v>37181.327319999982</v>
      </c>
      <c r="I83" s="158">
        <v>232251.26694999999</v>
      </c>
      <c r="J83" s="19">
        <f t="shared" si="25"/>
        <v>43528.117390000029</v>
      </c>
      <c r="K83" s="21">
        <v>270282.68975000002</v>
      </c>
      <c r="L83" s="213">
        <f t="shared" si="29"/>
        <v>43268.328710000031</v>
      </c>
      <c r="M83" s="216">
        <v>279815.14640000003</v>
      </c>
    </row>
    <row r="84" spans="1:13" ht="14.85" customHeight="1" x14ac:dyDescent="0.2">
      <c r="A84" s="41" t="s">
        <v>23</v>
      </c>
      <c r="B84" s="58">
        <f t="shared" si="24"/>
        <v>18213.243999999977</v>
      </c>
      <c r="C84" s="61">
        <v>213676.03899999999</v>
      </c>
      <c r="D84" s="88">
        <f t="shared" si="26"/>
        <v>19708.296000000002</v>
      </c>
      <c r="E84" s="90">
        <v>211099.37299999999</v>
      </c>
      <c r="F84" s="141">
        <f t="shared" si="27"/>
        <v>16959.276339999982</v>
      </c>
      <c r="G84" s="143">
        <v>220471.55617</v>
      </c>
      <c r="H84" s="156">
        <f t="shared" si="28"/>
        <v>17800.070570000011</v>
      </c>
      <c r="I84" s="158">
        <v>250051.33752</v>
      </c>
      <c r="J84" s="19">
        <f t="shared" si="25"/>
        <v>24654.533720000007</v>
      </c>
      <c r="K84" s="21">
        <v>294937.22347000003</v>
      </c>
      <c r="L84" s="213">
        <f t="shared" si="29"/>
        <v>28925.563419999962</v>
      </c>
      <c r="M84" s="216">
        <v>308740.70981999999</v>
      </c>
    </row>
    <row r="85" spans="1:13" ht="14.85" customHeight="1" x14ac:dyDescent="0.2">
      <c r="A85" s="41" t="s">
        <v>24</v>
      </c>
      <c r="B85" s="58">
        <f t="shared" si="24"/>
        <v>19042.587</v>
      </c>
      <c r="C85" s="60">
        <v>232718.62599999999</v>
      </c>
      <c r="D85" s="88">
        <f t="shared" si="26"/>
        <v>19690.592000000004</v>
      </c>
      <c r="E85" s="89">
        <v>230789.965</v>
      </c>
      <c r="F85" s="141">
        <f t="shared" si="27"/>
        <v>26041.886620000005</v>
      </c>
      <c r="G85" s="142">
        <v>246513.44279</v>
      </c>
      <c r="H85" s="156">
        <f t="shared" si="28"/>
        <v>28579.702379999973</v>
      </c>
      <c r="I85" s="157">
        <v>278631.03989999997</v>
      </c>
      <c r="J85" s="19">
        <f t="shared" si="25"/>
        <v>30977.27933999995</v>
      </c>
      <c r="K85" s="15">
        <v>325914.50280999998</v>
      </c>
      <c r="L85" s="213">
        <f t="shared" si="29"/>
        <v>30218.619319999998</v>
      </c>
      <c r="M85" s="215">
        <v>338959.32913999999</v>
      </c>
    </row>
    <row r="86" spans="1:13" ht="14.85" customHeight="1" x14ac:dyDescent="0.2">
      <c r="A86" s="41" t="s">
        <v>25</v>
      </c>
      <c r="B86" s="58">
        <f t="shared" si="24"/>
        <v>35221.310999999987</v>
      </c>
      <c r="C86" s="60">
        <v>267939.93699999998</v>
      </c>
      <c r="D86" s="88">
        <f t="shared" si="26"/>
        <v>36896.040999999997</v>
      </c>
      <c r="E86" s="89">
        <v>267686.00599999999</v>
      </c>
      <c r="F86" s="141">
        <f t="shared" si="27"/>
        <v>35081.350150000013</v>
      </c>
      <c r="G86" s="142">
        <v>281594.79294000001</v>
      </c>
      <c r="H86" s="156">
        <f t="shared" si="28"/>
        <v>37381.692040000053</v>
      </c>
      <c r="I86" s="157">
        <v>316012.73194000003</v>
      </c>
      <c r="J86" s="19">
        <f t="shared" si="25"/>
        <v>44754.225540000014</v>
      </c>
      <c r="K86" s="15">
        <v>370668.72834999999</v>
      </c>
      <c r="L86" s="213">
        <f t="shared" si="29"/>
        <v>44185.054530000023</v>
      </c>
      <c r="M86" s="215">
        <v>383144.38367000001</v>
      </c>
    </row>
    <row r="87" spans="1:13" ht="14.85" customHeight="1" x14ac:dyDescent="0.2">
      <c r="A87" s="41" t="s">
        <v>26</v>
      </c>
      <c r="B87" s="58">
        <f t="shared" si="24"/>
        <v>22354.313000000024</v>
      </c>
      <c r="C87" s="60">
        <v>290294.25</v>
      </c>
      <c r="D87" s="88">
        <f t="shared" si="26"/>
        <v>25119.895000000019</v>
      </c>
      <c r="E87" s="89">
        <v>292805.90100000001</v>
      </c>
      <c r="F87" s="141">
        <f t="shared" si="27"/>
        <v>26416.044530000014</v>
      </c>
      <c r="G87" s="142">
        <v>308010.83747000003</v>
      </c>
      <c r="H87" s="156">
        <f t="shared" si="28"/>
        <v>30390.954409999948</v>
      </c>
      <c r="I87" s="157">
        <v>346403.68634999997</v>
      </c>
      <c r="J87" s="19">
        <f t="shared" si="25"/>
        <v>38029.095329999982</v>
      </c>
      <c r="K87" s="15">
        <v>408697.82367999997</v>
      </c>
      <c r="L87" s="213">
        <f t="shared" si="29"/>
        <v>-383144.38367000001</v>
      </c>
      <c r="M87" s="215"/>
    </row>
    <row r="88" spans="1:13" ht="14.85" customHeight="1" x14ac:dyDescent="0.2"/>
    <row r="89" spans="1:13" ht="14.85" customHeight="1" x14ac:dyDescent="0.2">
      <c r="A89" s="2" t="s">
        <v>27</v>
      </c>
      <c r="B89" s="45">
        <v>2014</v>
      </c>
      <c r="C89" s="46">
        <f>SUM(C72,C4,C38,C55,C21)</f>
        <v>563000</v>
      </c>
      <c r="D89" s="105">
        <v>2015</v>
      </c>
      <c r="E89" s="92">
        <f>SUM(E72,E4,E38,E55,E21)</f>
        <v>577000</v>
      </c>
      <c r="F89" s="126">
        <v>2016</v>
      </c>
      <c r="G89" s="127">
        <f>SUM(G72,G4,G38,G55,G21)</f>
        <v>581000</v>
      </c>
      <c r="H89" s="162">
        <v>2017</v>
      </c>
      <c r="I89" s="163">
        <f>SUM(I72,I4,I38,I55,I21)</f>
        <v>628000</v>
      </c>
      <c r="J89" s="33">
        <v>2018</v>
      </c>
      <c r="K89" s="34">
        <f>SUM(K72,K4,K38,K55,K21)</f>
        <v>708000</v>
      </c>
      <c r="L89" s="236">
        <v>2018</v>
      </c>
      <c r="M89" s="232">
        <f>SUM(M72,M4,M38,M55,M21)</f>
        <v>715000</v>
      </c>
    </row>
    <row r="90" spans="1:13" ht="14.85" customHeight="1" thickBot="1" x14ac:dyDescent="0.25">
      <c r="A90" s="2" t="s">
        <v>28</v>
      </c>
      <c r="B90" s="45">
        <v>2014</v>
      </c>
      <c r="C90" s="46">
        <f>SUM(C73,C5,C39,C56,C22)</f>
        <v>563000</v>
      </c>
      <c r="D90" s="105">
        <v>2015</v>
      </c>
      <c r="E90" s="92">
        <f>SUM(E73,E5,E39,E56,E22)</f>
        <v>577000</v>
      </c>
      <c r="F90" s="126">
        <v>2016</v>
      </c>
      <c r="G90" s="127">
        <f>SUM(G73,G5,G39,G56,G22)</f>
        <v>581000</v>
      </c>
      <c r="H90" s="162">
        <v>2017</v>
      </c>
      <c r="I90" s="163">
        <f>SUM(I73,I5,I39,I56,I22)</f>
        <v>669000</v>
      </c>
      <c r="J90" s="33">
        <v>2018</v>
      </c>
      <c r="K90" s="34">
        <f>SUM(K73,K5,K39,K56,K22)</f>
        <v>736714.84071000002</v>
      </c>
      <c r="L90" s="236">
        <v>2018</v>
      </c>
      <c r="M90" s="232">
        <f>SUM(M73,M5,M39,M56,M22)</f>
        <v>715000</v>
      </c>
    </row>
    <row r="91" spans="1:13" ht="14.85" customHeight="1" thickTop="1" x14ac:dyDescent="0.2">
      <c r="B91" s="253" t="s">
        <v>10</v>
      </c>
      <c r="C91" s="254"/>
      <c r="D91" s="255" t="s">
        <v>10</v>
      </c>
      <c r="E91" s="256"/>
      <c r="F91" s="243" t="s">
        <v>10</v>
      </c>
      <c r="G91" s="244"/>
      <c r="H91" s="247" t="s">
        <v>10</v>
      </c>
      <c r="I91" s="248"/>
      <c r="J91" s="245" t="s">
        <v>10</v>
      </c>
      <c r="K91" s="246"/>
      <c r="L91" s="240"/>
      <c r="M91" s="240"/>
    </row>
    <row r="92" spans="1:13" ht="14.85" customHeight="1" thickBot="1" x14ac:dyDescent="0.25">
      <c r="B92" s="47" t="s">
        <v>8</v>
      </c>
      <c r="C92" s="48" t="s">
        <v>0</v>
      </c>
      <c r="D92" s="93" t="s">
        <v>8</v>
      </c>
      <c r="E92" s="94" t="s">
        <v>0</v>
      </c>
      <c r="F92" s="129" t="s">
        <v>8</v>
      </c>
      <c r="G92" s="130" t="s">
        <v>0</v>
      </c>
      <c r="H92" s="164" t="s">
        <v>8</v>
      </c>
      <c r="I92" s="165" t="s">
        <v>0</v>
      </c>
      <c r="J92" s="35" t="s">
        <v>8</v>
      </c>
      <c r="K92" s="36" t="s">
        <v>0</v>
      </c>
      <c r="L92" s="237" t="s">
        <v>8</v>
      </c>
      <c r="M92" s="234" t="s">
        <v>0</v>
      </c>
    </row>
    <row r="93" spans="1:13" ht="14.85" customHeight="1" thickTop="1" x14ac:dyDescent="0.2">
      <c r="A93" s="41" t="s">
        <v>15</v>
      </c>
      <c r="B93" s="49">
        <f t="shared" ref="B93:B103" si="30">SUM(B76,B8,B42,B59,B25)</f>
        <v>54588.51</v>
      </c>
      <c r="C93" s="50">
        <f>B93</f>
        <v>54588.51</v>
      </c>
      <c r="D93" s="95">
        <f t="shared" ref="D93:D103" si="31">SUM(D76,D8,D42,D59,D25)</f>
        <v>45002.130000000005</v>
      </c>
      <c r="E93" s="96">
        <f>D93</f>
        <v>45002.130000000005</v>
      </c>
      <c r="F93" s="144">
        <f t="shared" ref="F93:F103" si="32">SUM(F76,F8,F42,F59,F25)</f>
        <v>46272.893649999998</v>
      </c>
      <c r="G93" s="145">
        <f>F93</f>
        <v>46272.893649999998</v>
      </c>
      <c r="H93" s="166">
        <f t="shared" ref="H93:H103" si="33">SUM(H76,H8,H42,H59,H25)</f>
        <v>55136.091270000004</v>
      </c>
      <c r="I93" s="167">
        <f>H93</f>
        <v>55136.091270000004</v>
      </c>
      <c r="J93" s="37">
        <f t="shared" ref="J93:J103" si="34">SUM(J76,J8,J42,J59,J25)</f>
        <v>57207.619000000006</v>
      </c>
      <c r="K93" s="38">
        <f>J93</f>
        <v>57207.619000000006</v>
      </c>
      <c r="L93" s="241">
        <f t="shared" ref="L93:L103" si="35">SUM(L76,L8,L42,L59,L25)</f>
        <v>71917.207649999997</v>
      </c>
      <c r="M93" s="242">
        <f>L93</f>
        <v>71917.207649999997</v>
      </c>
    </row>
    <row r="94" spans="1:13" ht="14.85" customHeight="1" x14ac:dyDescent="0.2">
      <c r="A94" s="41" t="s">
        <v>16</v>
      </c>
      <c r="B94" s="49">
        <f t="shared" si="30"/>
        <v>57208.94</v>
      </c>
      <c r="C94" s="46">
        <f t="shared" ref="C94:C104" si="36">SUM(C93+B94)</f>
        <v>111797.45000000001</v>
      </c>
      <c r="D94" s="95">
        <f t="shared" si="31"/>
        <v>50415.49</v>
      </c>
      <c r="E94" s="92">
        <f t="shared" ref="E94:E104" si="37">SUM(E93+D94)</f>
        <v>95417.62</v>
      </c>
      <c r="F94" s="144">
        <f t="shared" si="32"/>
        <v>50942.150279999994</v>
      </c>
      <c r="G94" s="146">
        <f t="shared" ref="G94:G104" si="38">SUM(G93+F94)</f>
        <v>97215.043929999985</v>
      </c>
      <c r="H94" s="166">
        <f t="shared" si="33"/>
        <v>57268.196470000003</v>
      </c>
      <c r="I94" s="168">
        <f t="shared" ref="I94:I104" si="39">SUM(I93+H94)</f>
        <v>112404.28774</v>
      </c>
      <c r="J94" s="37">
        <f t="shared" si="34"/>
        <v>66928.728699999992</v>
      </c>
      <c r="K94" s="34">
        <f t="shared" ref="K94:M104" si="40">SUM(K93+J94)</f>
        <v>124136.3477</v>
      </c>
      <c r="L94" s="241">
        <f t="shared" si="35"/>
        <v>66650.381670000002</v>
      </c>
      <c r="M94" s="232">
        <f t="shared" si="40"/>
        <v>138567.58932</v>
      </c>
    </row>
    <row r="95" spans="1:13" ht="14.85" customHeight="1" x14ac:dyDescent="0.2">
      <c r="A95" s="41" t="s">
        <v>17</v>
      </c>
      <c r="B95" s="49">
        <f t="shared" si="30"/>
        <v>42324.79</v>
      </c>
      <c r="C95" s="46">
        <f t="shared" si="36"/>
        <v>154122.24000000002</v>
      </c>
      <c r="D95" s="95">
        <f t="shared" si="31"/>
        <v>35536.347999999984</v>
      </c>
      <c r="E95" s="92">
        <f t="shared" si="37"/>
        <v>130953.96799999998</v>
      </c>
      <c r="F95" s="144">
        <f t="shared" si="32"/>
        <v>55339.863069999999</v>
      </c>
      <c r="G95" s="146">
        <f t="shared" si="38"/>
        <v>152554.90699999998</v>
      </c>
      <c r="H95" s="166">
        <f t="shared" si="33"/>
        <v>60658.200169999996</v>
      </c>
      <c r="I95" s="168">
        <f t="shared" si="39"/>
        <v>173062.48791</v>
      </c>
      <c r="J95" s="37">
        <f t="shared" si="34"/>
        <v>68731.74626</v>
      </c>
      <c r="K95" s="34">
        <f t="shared" si="40"/>
        <v>192868.09396</v>
      </c>
      <c r="L95" s="241">
        <f t="shared" si="35"/>
        <v>70509.337209999998</v>
      </c>
      <c r="M95" s="232">
        <f t="shared" si="40"/>
        <v>209076.92653</v>
      </c>
    </row>
    <row r="96" spans="1:13" ht="14.85" customHeight="1" x14ac:dyDescent="0.2">
      <c r="A96" s="41" t="s">
        <v>18</v>
      </c>
      <c r="B96" s="49">
        <f t="shared" si="30"/>
        <v>43542.675999999978</v>
      </c>
      <c r="C96" s="46">
        <f t="shared" si="36"/>
        <v>197664.916</v>
      </c>
      <c r="D96" s="95">
        <f t="shared" si="31"/>
        <v>46495.949000000008</v>
      </c>
      <c r="E96" s="92">
        <f t="shared" si="37"/>
        <v>177449.91699999999</v>
      </c>
      <c r="F96" s="144">
        <f t="shared" si="32"/>
        <v>42205.202750000004</v>
      </c>
      <c r="G96" s="146">
        <f t="shared" si="38"/>
        <v>194760.10974999997</v>
      </c>
      <c r="H96" s="166">
        <f t="shared" si="33"/>
        <v>42151.507630000015</v>
      </c>
      <c r="I96" s="168">
        <f t="shared" si="39"/>
        <v>215213.99554</v>
      </c>
      <c r="J96" s="37">
        <f t="shared" si="34"/>
        <v>48216.822</v>
      </c>
      <c r="K96" s="34">
        <f t="shared" si="40"/>
        <v>241084.91596000001</v>
      </c>
      <c r="L96" s="241">
        <f t="shared" si="35"/>
        <v>53618.56639</v>
      </c>
      <c r="M96" s="232">
        <f t="shared" si="40"/>
        <v>262695.49291999999</v>
      </c>
    </row>
    <row r="97" spans="1:13" ht="14.85" customHeight="1" x14ac:dyDescent="0.2">
      <c r="A97" s="41" t="s">
        <v>19</v>
      </c>
      <c r="B97" s="49">
        <f t="shared" si="30"/>
        <v>41221.62200000001</v>
      </c>
      <c r="C97" s="46">
        <f t="shared" si="36"/>
        <v>238886.538</v>
      </c>
      <c r="D97" s="95">
        <f t="shared" si="31"/>
        <v>42637.246000000006</v>
      </c>
      <c r="E97" s="92">
        <f t="shared" si="37"/>
        <v>220087.163</v>
      </c>
      <c r="F97" s="144">
        <f t="shared" si="32"/>
        <v>43366.048599999995</v>
      </c>
      <c r="G97" s="146">
        <f t="shared" si="38"/>
        <v>238126.15834999998</v>
      </c>
      <c r="H97" s="166">
        <f t="shared" si="33"/>
        <v>53679.877669999987</v>
      </c>
      <c r="I97" s="168">
        <f t="shared" si="39"/>
        <v>268893.87320999999</v>
      </c>
      <c r="J97" s="37">
        <f t="shared" si="34"/>
        <v>57817.704199999986</v>
      </c>
      <c r="K97" s="34">
        <f t="shared" si="40"/>
        <v>298902.62015999999</v>
      </c>
      <c r="L97" s="241">
        <f t="shared" si="35"/>
        <v>64278.464770000006</v>
      </c>
      <c r="M97" s="232">
        <f t="shared" si="40"/>
        <v>326973.95769000001</v>
      </c>
    </row>
    <row r="98" spans="1:13" ht="14.85" customHeight="1" x14ac:dyDescent="0.2">
      <c r="A98" s="41" t="s">
        <v>20</v>
      </c>
      <c r="B98" s="49">
        <f t="shared" si="30"/>
        <v>42102.37000000001</v>
      </c>
      <c r="C98" s="46">
        <f t="shared" si="36"/>
        <v>280988.908</v>
      </c>
      <c r="D98" s="95">
        <f t="shared" si="31"/>
        <v>48405.408000000018</v>
      </c>
      <c r="E98" s="92">
        <f t="shared" si="37"/>
        <v>268492.571</v>
      </c>
      <c r="F98" s="144">
        <f t="shared" si="32"/>
        <v>65556.222890000019</v>
      </c>
      <c r="G98" s="146">
        <f t="shared" si="38"/>
        <v>303682.38124000002</v>
      </c>
      <c r="H98" s="166">
        <f t="shared" si="33"/>
        <v>71822.105179999999</v>
      </c>
      <c r="I98" s="168">
        <f t="shared" si="39"/>
        <v>340715.97839</v>
      </c>
      <c r="J98" s="37">
        <f t="shared" si="34"/>
        <v>82711.301990000022</v>
      </c>
      <c r="K98" s="34">
        <f t="shared" si="40"/>
        <v>381613.92215</v>
      </c>
      <c r="L98" s="241">
        <f t="shared" si="35"/>
        <v>80988.407219999994</v>
      </c>
      <c r="M98" s="232">
        <f t="shared" si="40"/>
        <v>407962.36491</v>
      </c>
    </row>
    <row r="99" spans="1:13" ht="14.85" customHeight="1" x14ac:dyDescent="0.2">
      <c r="A99" s="41" t="s">
        <v>21</v>
      </c>
      <c r="B99" s="49">
        <f t="shared" si="30"/>
        <v>72901.127999999997</v>
      </c>
      <c r="C99" s="46">
        <f t="shared" si="36"/>
        <v>353890.03599999996</v>
      </c>
      <c r="D99" s="95">
        <f t="shared" si="31"/>
        <v>71815.672999999981</v>
      </c>
      <c r="E99" s="92">
        <f t="shared" si="37"/>
        <v>340308.24399999995</v>
      </c>
      <c r="F99" s="144">
        <f t="shared" si="32"/>
        <v>74580.945539999986</v>
      </c>
      <c r="G99" s="146">
        <f t="shared" si="38"/>
        <v>378263.32678</v>
      </c>
      <c r="H99" s="166">
        <f t="shared" si="33"/>
        <v>79908.664990000005</v>
      </c>
      <c r="I99" s="168">
        <f t="shared" si="39"/>
        <v>420624.64338000002</v>
      </c>
      <c r="J99" s="37">
        <f t="shared" si="34"/>
        <v>86322.458059999975</v>
      </c>
      <c r="K99" s="34">
        <f t="shared" si="40"/>
        <v>467936.38020999997</v>
      </c>
      <c r="L99" s="241">
        <f t="shared" si="35"/>
        <v>98890.245810000008</v>
      </c>
      <c r="M99" s="232">
        <f t="shared" si="40"/>
        <v>506852.61072</v>
      </c>
    </row>
    <row r="100" spans="1:13" ht="14.85" customHeight="1" x14ac:dyDescent="0.2">
      <c r="A100" s="41" t="s">
        <v>22</v>
      </c>
      <c r="B100" s="49">
        <f t="shared" si="30"/>
        <v>47286.775000000023</v>
      </c>
      <c r="C100" s="46">
        <f t="shared" si="36"/>
        <v>401176.81099999999</v>
      </c>
      <c r="D100" s="95">
        <f t="shared" si="31"/>
        <v>51500.721000000005</v>
      </c>
      <c r="E100" s="92">
        <f t="shared" si="37"/>
        <v>391808.96499999997</v>
      </c>
      <c r="F100" s="144">
        <f t="shared" si="32"/>
        <v>53427.847380000007</v>
      </c>
      <c r="G100" s="146">
        <f t="shared" si="38"/>
        <v>431691.17416</v>
      </c>
      <c r="H100" s="166">
        <f t="shared" si="33"/>
        <v>55442.689389999978</v>
      </c>
      <c r="I100" s="168">
        <f t="shared" si="39"/>
        <v>476067.33276999998</v>
      </c>
      <c r="J100" s="37">
        <f t="shared" si="34"/>
        <v>65302.226370000033</v>
      </c>
      <c r="K100" s="34">
        <f t="shared" si="40"/>
        <v>533238.60658000002</v>
      </c>
      <c r="L100" s="241">
        <f t="shared" si="35"/>
        <v>66339.846290000016</v>
      </c>
      <c r="M100" s="232">
        <f t="shared" si="40"/>
        <v>573192.45701000001</v>
      </c>
    </row>
    <row r="101" spans="1:13" ht="14.85" customHeight="1" x14ac:dyDescent="0.2">
      <c r="A101" s="41" t="s">
        <v>23</v>
      </c>
      <c r="B101" s="49">
        <f t="shared" si="30"/>
        <v>49585.893999999971</v>
      </c>
      <c r="C101" s="46">
        <f t="shared" si="36"/>
        <v>450762.70499999996</v>
      </c>
      <c r="D101" s="95">
        <f t="shared" si="31"/>
        <v>55615.366999999998</v>
      </c>
      <c r="E101" s="92">
        <f t="shared" si="37"/>
        <v>447424.33199999994</v>
      </c>
      <c r="F101" s="144">
        <f t="shared" si="32"/>
        <v>58918.13188999999</v>
      </c>
      <c r="G101" s="146">
        <f t="shared" si="38"/>
        <v>490609.30605000001</v>
      </c>
      <c r="H101" s="166">
        <f t="shared" si="33"/>
        <v>57621.201719999997</v>
      </c>
      <c r="I101" s="168">
        <f t="shared" si="39"/>
        <v>533688.53448999999</v>
      </c>
      <c r="J101" s="37">
        <f t="shared" si="34"/>
        <v>63354.794819999988</v>
      </c>
      <c r="K101" s="34">
        <f t="shared" si="40"/>
        <v>596593.40139999997</v>
      </c>
      <c r="L101" s="241">
        <f t="shared" si="35"/>
        <v>66085.885489999957</v>
      </c>
      <c r="M101" s="232">
        <f t="shared" si="40"/>
        <v>639278.34250000003</v>
      </c>
    </row>
    <row r="102" spans="1:13" ht="14.85" customHeight="1" x14ac:dyDescent="0.2">
      <c r="A102" s="41" t="s">
        <v>24</v>
      </c>
      <c r="B102" s="49">
        <f t="shared" si="30"/>
        <v>37995.660000000003</v>
      </c>
      <c r="C102" s="46">
        <f t="shared" si="36"/>
        <v>488758.36499999999</v>
      </c>
      <c r="D102" s="95">
        <f t="shared" si="31"/>
        <v>41814.008000000009</v>
      </c>
      <c r="E102" s="92">
        <f t="shared" si="37"/>
        <v>489238.33999999997</v>
      </c>
      <c r="F102" s="144">
        <f t="shared" si="32"/>
        <v>50524.972260000031</v>
      </c>
      <c r="G102" s="146">
        <f t="shared" si="38"/>
        <v>541134.27831000008</v>
      </c>
      <c r="H102" s="166">
        <f t="shared" si="33"/>
        <v>53663.010249999963</v>
      </c>
      <c r="I102" s="168">
        <f t="shared" si="39"/>
        <v>587351.54473999992</v>
      </c>
      <c r="J102" s="37">
        <f t="shared" si="34"/>
        <v>60046.802809999979</v>
      </c>
      <c r="K102" s="34">
        <f t="shared" si="40"/>
        <v>656640.20421</v>
      </c>
      <c r="L102" s="241">
        <f t="shared" si="35"/>
        <v>68925.529129999995</v>
      </c>
      <c r="M102" s="232">
        <f t="shared" si="40"/>
        <v>708203.87163000007</v>
      </c>
    </row>
    <row r="103" spans="1:13" ht="14.85" customHeight="1" x14ac:dyDescent="0.2">
      <c r="A103" s="41" t="s">
        <v>25</v>
      </c>
      <c r="B103" s="49">
        <f t="shared" si="30"/>
        <v>48391.31299999998</v>
      </c>
      <c r="C103" s="46">
        <f t="shared" si="36"/>
        <v>537149.67799999996</v>
      </c>
      <c r="D103" s="95">
        <f t="shared" si="31"/>
        <v>51290.447999999997</v>
      </c>
      <c r="E103" s="92">
        <f t="shared" si="37"/>
        <v>540528.78799999994</v>
      </c>
      <c r="F103" s="144">
        <f t="shared" si="32"/>
        <v>52461.751969999983</v>
      </c>
      <c r="G103" s="146">
        <f t="shared" si="38"/>
        <v>593596.03028000006</v>
      </c>
      <c r="H103" s="166">
        <f t="shared" si="33"/>
        <v>58237.280140000068</v>
      </c>
      <c r="I103" s="168">
        <f t="shared" si="39"/>
        <v>645588.82487999997</v>
      </c>
      <c r="J103" s="37">
        <f t="shared" si="34"/>
        <v>66522.115719999972</v>
      </c>
      <c r="K103" s="34">
        <f t="shared" si="40"/>
        <v>723162.31993</v>
      </c>
      <c r="L103" s="241">
        <f t="shared" si="35"/>
        <v>53520.912950000042</v>
      </c>
      <c r="M103" s="232">
        <f t="shared" si="40"/>
        <v>761724.78458000009</v>
      </c>
    </row>
    <row r="104" spans="1:13" ht="14.85" customHeight="1" x14ac:dyDescent="0.2">
      <c r="A104" s="41" t="s">
        <v>26</v>
      </c>
      <c r="B104" s="49">
        <f t="shared" ref="B104" si="41">SUM(B87,B19,B53,B70,B36)</f>
        <v>61336.487000000023</v>
      </c>
      <c r="C104" s="46">
        <f t="shared" si="36"/>
        <v>598486.16500000004</v>
      </c>
      <c r="D104" s="95">
        <f t="shared" ref="D104" si="42">SUM(D87,D19,D53,D70,D36)</f>
        <v>73317.460000000021</v>
      </c>
      <c r="E104" s="92">
        <f t="shared" si="37"/>
        <v>613846.24799999991</v>
      </c>
      <c r="F104" s="144">
        <f t="shared" ref="F104" si="43">SUM(F87,F19,F53,F70,F36)</f>
        <v>76007.396870000011</v>
      </c>
      <c r="G104" s="146">
        <f t="shared" si="38"/>
        <v>669603.42715000012</v>
      </c>
      <c r="H104" s="166">
        <f t="shared" ref="H104" si="44">SUM(H87,H19,H53,H70,H36)</f>
        <v>82940.055139999982</v>
      </c>
      <c r="I104" s="168">
        <f t="shared" si="39"/>
        <v>728528.88001999992</v>
      </c>
      <c r="J104" s="37">
        <f t="shared" ref="J104:L104" si="45">SUM(J87,J19,J53,J70,J36)</f>
        <v>86838.671390000032</v>
      </c>
      <c r="K104" s="34">
        <f t="shared" si="40"/>
        <v>810000.99132000003</v>
      </c>
      <c r="L104" s="241">
        <f t="shared" si="45"/>
        <v>-761724.78457999998</v>
      </c>
      <c r="M104" s="232">
        <f t="shared" si="40"/>
        <v>1.1641532182693481E-10</v>
      </c>
    </row>
    <row r="105" spans="1:13" ht="14.85" customHeight="1" x14ac:dyDescent="0.2"/>
    <row r="106" spans="1:13" ht="14.85" customHeight="1" x14ac:dyDescent="0.2">
      <c r="A106" s="2" t="s">
        <v>27</v>
      </c>
      <c r="B106" s="51">
        <v>2014</v>
      </c>
      <c r="C106" s="52">
        <v>60000</v>
      </c>
      <c r="D106" s="80">
        <v>2015</v>
      </c>
      <c r="E106" s="81">
        <v>60000</v>
      </c>
      <c r="F106" s="118">
        <v>2016</v>
      </c>
      <c r="G106" s="119">
        <v>60000</v>
      </c>
      <c r="H106" s="148">
        <v>2017</v>
      </c>
      <c r="I106" s="149">
        <v>60000</v>
      </c>
      <c r="J106" s="14">
        <v>2018</v>
      </c>
      <c r="K106" s="3">
        <v>60000</v>
      </c>
      <c r="L106" s="206">
        <v>2018</v>
      </c>
      <c r="M106" s="207">
        <v>65000</v>
      </c>
    </row>
    <row r="107" spans="1:13" ht="14.85" customHeight="1" thickBot="1" x14ac:dyDescent="0.25">
      <c r="A107" s="2" t="s">
        <v>28</v>
      </c>
      <c r="B107" s="51">
        <v>2014</v>
      </c>
      <c r="C107" s="62">
        <v>60000</v>
      </c>
      <c r="D107" s="80">
        <v>2015</v>
      </c>
      <c r="E107" s="91">
        <v>60000</v>
      </c>
      <c r="F107" s="118">
        <v>2016</v>
      </c>
      <c r="G107" s="117">
        <v>60000</v>
      </c>
      <c r="H107" s="148">
        <v>2017</v>
      </c>
      <c r="I107" s="159">
        <v>60000</v>
      </c>
      <c r="J107" s="14">
        <v>2018</v>
      </c>
      <c r="K107" s="4">
        <v>60000</v>
      </c>
      <c r="L107" s="206">
        <v>2018</v>
      </c>
      <c r="M107" s="217">
        <v>65000</v>
      </c>
    </row>
    <row r="108" spans="1:13" ht="14.85" customHeight="1" thickTop="1" x14ac:dyDescent="0.2">
      <c r="B108" s="74" t="s">
        <v>4</v>
      </c>
      <c r="C108" s="75" t="s">
        <v>5</v>
      </c>
      <c r="D108" s="97" t="s">
        <v>4</v>
      </c>
      <c r="E108" s="98" t="s">
        <v>5</v>
      </c>
      <c r="F108" s="120" t="s">
        <v>4</v>
      </c>
      <c r="G108" s="121" t="s">
        <v>5</v>
      </c>
      <c r="H108" s="160" t="s">
        <v>4</v>
      </c>
      <c r="I108" s="161" t="s">
        <v>5</v>
      </c>
      <c r="J108" s="39" t="s">
        <v>4</v>
      </c>
      <c r="K108" s="40" t="s">
        <v>5</v>
      </c>
      <c r="L108" s="229" t="s">
        <v>4</v>
      </c>
      <c r="M108" s="230" t="s">
        <v>5</v>
      </c>
    </row>
    <row r="109" spans="1:13" ht="14.85" customHeight="1" thickBot="1" x14ac:dyDescent="0.25">
      <c r="B109" s="56" t="s">
        <v>8</v>
      </c>
      <c r="C109" s="57" t="s">
        <v>0</v>
      </c>
      <c r="D109" s="85" t="s">
        <v>8</v>
      </c>
      <c r="E109" s="86" t="s">
        <v>0</v>
      </c>
      <c r="F109" s="122" t="s">
        <v>8</v>
      </c>
      <c r="G109" s="123" t="s">
        <v>0</v>
      </c>
      <c r="H109" s="153" t="s">
        <v>8</v>
      </c>
      <c r="I109" s="154" t="s">
        <v>0</v>
      </c>
      <c r="J109" s="18" t="s">
        <v>8</v>
      </c>
      <c r="K109" s="6" t="s">
        <v>0</v>
      </c>
      <c r="L109" s="211" t="s">
        <v>8</v>
      </c>
      <c r="M109" s="212" t="s">
        <v>0</v>
      </c>
    </row>
    <row r="110" spans="1:13" ht="14.85" customHeight="1" thickTop="1" x14ac:dyDescent="0.2">
      <c r="A110" s="41" t="s">
        <v>15</v>
      </c>
      <c r="B110" s="58">
        <f>C110</f>
        <v>784.78</v>
      </c>
      <c r="C110" s="58">
        <v>784.78</v>
      </c>
      <c r="D110" s="87">
        <f>E110</f>
        <v>566.68399999999997</v>
      </c>
      <c r="E110" s="87">
        <v>566.68399999999997</v>
      </c>
      <c r="F110" s="140">
        <f>G110</f>
        <v>350.738</v>
      </c>
      <c r="G110" s="140">
        <v>350.738</v>
      </c>
      <c r="H110" s="155">
        <f>I110</f>
        <v>537.35951</v>
      </c>
      <c r="I110" s="155">
        <v>537.35951</v>
      </c>
      <c r="J110" s="19">
        <f>K110</f>
        <v>400.95920000000001</v>
      </c>
      <c r="K110" s="19">
        <v>400.95920000000001</v>
      </c>
      <c r="L110" s="213">
        <f>M110</f>
        <v>665.48611000000005</v>
      </c>
      <c r="M110" s="213">
        <v>665.48611000000005</v>
      </c>
    </row>
    <row r="111" spans="1:13" ht="14.85" customHeight="1" x14ac:dyDescent="0.2">
      <c r="A111" s="41" t="s">
        <v>16</v>
      </c>
      <c r="B111" s="59">
        <f t="shared" ref="B111:B121" si="46">C111-C110</f>
        <v>117.32000000000005</v>
      </c>
      <c r="C111" s="60">
        <v>902.1</v>
      </c>
      <c r="D111" s="88">
        <f t="shared" ref="D111:D121" si="47">E111-E110</f>
        <v>39.94500000000005</v>
      </c>
      <c r="E111" s="89">
        <v>606.62900000000002</v>
      </c>
      <c r="F111" s="141">
        <f t="shared" ref="F111:F121" si="48">G111-G110</f>
        <v>252.60700000000003</v>
      </c>
      <c r="G111" s="142">
        <v>603.34500000000003</v>
      </c>
      <c r="H111" s="156">
        <f t="shared" ref="H111:H121" si="49">I111-I110</f>
        <v>187.88630000000001</v>
      </c>
      <c r="I111" s="157">
        <v>725.24581000000001</v>
      </c>
      <c r="J111" s="20">
        <f t="shared" ref="J111:J121" si="50">K111-K110</f>
        <v>0</v>
      </c>
      <c r="K111" s="15">
        <v>400.95920000000001</v>
      </c>
      <c r="L111" s="214">
        <f>M111-M110</f>
        <v>384.09582</v>
      </c>
      <c r="M111" s="215">
        <v>1049.5819300000001</v>
      </c>
    </row>
    <row r="112" spans="1:13" ht="14.85" customHeight="1" x14ac:dyDescent="0.2">
      <c r="A112" s="41" t="s">
        <v>17</v>
      </c>
      <c r="B112" s="59">
        <f t="shared" si="46"/>
        <v>0</v>
      </c>
      <c r="C112" s="60">
        <v>902.1</v>
      </c>
      <c r="D112" s="88">
        <f t="shared" si="47"/>
        <v>76.948999999999955</v>
      </c>
      <c r="E112" s="89">
        <v>683.57799999999997</v>
      </c>
      <c r="F112" s="141">
        <f t="shared" si="48"/>
        <v>247.82499999999993</v>
      </c>
      <c r="G112" s="142">
        <v>851.17</v>
      </c>
      <c r="H112" s="156">
        <f t="shared" si="49"/>
        <v>76.385220000000004</v>
      </c>
      <c r="I112" s="157">
        <v>801.63103000000001</v>
      </c>
      <c r="J112" s="20">
        <f t="shared" si="50"/>
        <v>308.31215999999995</v>
      </c>
      <c r="K112" s="15">
        <v>709.27135999999996</v>
      </c>
      <c r="L112" s="214">
        <f t="shared" ref="L112:L121" si="51">M112-M111</f>
        <v>180.03076999999985</v>
      </c>
      <c r="M112" s="215">
        <v>1229.6126999999999</v>
      </c>
    </row>
    <row r="113" spans="1:13" ht="14.85" customHeight="1" x14ac:dyDescent="0.2">
      <c r="A113" s="41" t="s">
        <v>18</v>
      </c>
      <c r="B113" s="59">
        <f t="shared" si="46"/>
        <v>9.9999999997635314E-4</v>
      </c>
      <c r="C113" s="60">
        <v>902.101</v>
      </c>
      <c r="D113" s="88">
        <f t="shared" si="47"/>
        <v>50.197000000000003</v>
      </c>
      <c r="E113" s="89">
        <v>733.77499999999998</v>
      </c>
      <c r="F113" s="141">
        <f t="shared" si="48"/>
        <v>41.966830000000073</v>
      </c>
      <c r="G113" s="142">
        <v>893.13683000000003</v>
      </c>
      <c r="H113" s="156">
        <f t="shared" si="49"/>
        <v>8.4754199999999855</v>
      </c>
      <c r="I113" s="157">
        <v>810.10645</v>
      </c>
      <c r="J113" s="20">
        <f t="shared" si="50"/>
        <v>99.245900000000006</v>
      </c>
      <c r="K113" s="15">
        <v>808.51725999999996</v>
      </c>
      <c r="L113" s="214">
        <f t="shared" si="51"/>
        <v>216.76844000000006</v>
      </c>
      <c r="M113" s="215">
        <v>1446.38114</v>
      </c>
    </row>
    <row r="114" spans="1:13" ht="14.85" customHeight="1" x14ac:dyDescent="0.2">
      <c r="A114" s="41" t="s">
        <v>19</v>
      </c>
      <c r="B114" s="59">
        <f t="shared" si="46"/>
        <v>0</v>
      </c>
      <c r="C114" s="60">
        <v>902.101</v>
      </c>
      <c r="D114" s="88">
        <f t="shared" si="47"/>
        <v>105.51999999999998</v>
      </c>
      <c r="E114" s="89">
        <v>839.29499999999996</v>
      </c>
      <c r="F114" s="141">
        <f t="shared" si="48"/>
        <v>181.54759000000001</v>
      </c>
      <c r="G114" s="142">
        <v>1074.68442</v>
      </c>
      <c r="H114" s="156">
        <f t="shared" si="49"/>
        <v>252.99954000000002</v>
      </c>
      <c r="I114" s="157">
        <v>1063.10599</v>
      </c>
      <c r="J114" s="20">
        <f t="shared" si="50"/>
        <v>52.185530000000085</v>
      </c>
      <c r="K114" s="15">
        <v>860.70279000000005</v>
      </c>
      <c r="L114" s="214">
        <f t="shared" si="51"/>
        <v>0</v>
      </c>
      <c r="M114" s="215">
        <v>1446.38114</v>
      </c>
    </row>
    <row r="115" spans="1:13" ht="14.85" customHeight="1" x14ac:dyDescent="0.2">
      <c r="A115" s="41" t="s">
        <v>20</v>
      </c>
      <c r="B115" s="59">
        <f t="shared" si="46"/>
        <v>37563.263999999996</v>
      </c>
      <c r="C115" s="60">
        <v>38465.364999999998</v>
      </c>
      <c r="D115" s="88">
        <f t="shared" si="47"/>
        <v>38982.713000000003</v>
      </c>
      <c r="E115" s="89">
        <v>39822.008000000002</v>
      </c>
      <c r="F115" s="141">
        <f t="shared" si="48"/>
        <v>41873.489939999999</v>
      </c>
      <c r="G115" s="142">
        <v>42948.174359999997</v>
      </c>
      <c r="H115" s="156">
        <f t="shared" si="49"/>
        <v>42942.600019999998</v>
      </c>
      <c r="I115" s="157">
        <v>44005.706010000002</v>
      </c>
      <c r="J115" s="20">
        <f t="shared" si="50"/>
        <v>42605.869869999995</v>
      </c>
      <c r="K115" s="15">
        <v>43466.572659999998</v>
      </c>
      <c r="L115" s="214">
        <f t="shared" si="51"/>
        <v>42112.201800000003</v>
      </c>
      <c r="M115" s="215">
        <v>43558.58294</v>
      </c>
    </row>
    <row r="116" spans="1:13" ht="14.85" customHeight="1" x14ac:dyDescent="0.2">
      <c r="A116" s="41" t="s">
        <v>21</v>
      </c>
      <c r="B116" s="59">
        <f t="shared" si="46"/>
        <v>2353.6450000000041</v>
      </c>
      <c r="C116" s="60">
        <v>40819.01</v>
      </c>
      <c r="D116" s="88">
        <f t="shared" si="47"/>
        <v>766.20599999999831</v>
      </c>
      <c r="E116" s="89">
        <v>40588.214</v>
      </c>
      <c r="F116" s="141">
        <f t="shared" si="48"/>
        <v>1167.2141900000061</v>
      </c>
      <c r="G116" s="142">
        <v>44115.388550000003</v>
      </c>
      <c r="H116" s="156">
        <f t="shared" si="49"/>
        <v>718.9400999999998</v>
      </c>
      <c r="I116" s="157">
        <v>44724.646110000001</v>
      </c>
      <c r="J116" s="20">
        <f t="shared" si="50"/>
        <v>433.59893000000011</v>
      </c>
      <c r="K116" s="15">
        <v>43900.171589999998</v>
      </c>
      <c r="L116" s="214">
        <f t="shared" si="51"/>
        <v>1993.7734100000016</v>
      </c>
      <c r="M116" s="215">
        <v>45552.356350000002</v>
      </c>
    </row>
    <row r="117" spans="1:13" ht="14.85" customHeight="1" x14ac:dyDescent="0.2">
      <c r="A117" s="41" t="s">
        <v>22</v>
      </c>
      <c r="B117" s="59">
        <f t="shared" si="46"/>
        <v>447.63699999999517</v>
      </c>
      <c r="C117" s="61">
        <v>41266.646999999997</v>
      </c>
      <c r="D117" s="88">
        <f t="shared" si="47"/>
        <v>1771.349000000002</v>
      </c>
      <c r="E117" s="90">
        <v>42359.563000000002</v>
      </c>
      <c r="F117" s="141">
        <f t="shared" si="48"/>
        <v>211.74372999999468</v>
      </c>
      <c r="G117" s="143">
        <v>44327.132279999998</v>
      </c>
      <c r="H117" s="156">
        <f t="shared" si="49"/>
        <v>228.57093999999779</v>
      </c>
      <c r="I117" s="158">
        <v>44953.217049999999</v>
      </c>
      <c r="J117" s="20">
        <f t="shared" si="50"/>
        <v>417.92116000000533</v>
      </c>
      <c r="K117" s="21">
        <v>44318.092750000003</v>
      </c>
      <c r="L117" s="214">
        <f t="shared" si="51"/>
        <v>0</v>
      </c>
      <c r="M117" s="216">
        <v>45552.356350000002</v>
      </c>
    </row>
    <row r="118" spans="1:13" ht="14.85" customHeight="1" x14ac:dyDescent="0.2">
      <c r="A118" s="41" t="s">
        <v>23</v>
      </c>
      <c r="B118" s="59">
        <f t="shared" si="46"/>
        <v>1725.1490000000049</v>
      </c>
      <c r="C118" s="61">
        <v>42991.796000000002</v>
      </c>
      <c r="D118" s="88">
        <f t="shared" si="47"/>
        <v>1348.6970000000001</v>
      </c>
      <c r="E118" s="90">
        <v>43708.26</v>
      </c>
      <c r="F118" s="141">
        <f t="shared" si="48"/>
        <v>833.18147000000317</v>
      </c>
      <c r="G118" s="143">
        <v>45160.313750000001</v>
      </c>
      <c r="H118" s="156">
        <f t="shared" si="49"/>
        <v>1358.1950599999982</v>
      </c>
      <c r="I118" s="158">
        <v>46311.412109999997</v>
      </c>
      <c r="J118" s="20">
        <f t="shared" si="50"/>
        <v>1346.586669999997</v>
      </c>
      <c r="K118" s="21">
        <v>45664.67942</v>
      </c>
      <c r="L118" s="214">
        <f t="shared" si="51"/>
        <v>136.35379000000103</v>
      </c>
      <c r="M118" s="216">
        <v>45688.710140000003</v>
      </c>
    </row>
    <row r="119" spans="1:13" ht="14.85" customHeight="1" x14ac:dyDescent="0.2">
      <c r="A119" s="41" t="s">
        <v>24</v>
      </c>
      <c r="B119" s="59">
        <f t="shared" si="46"/>
        <v>213.03499999999622</v>
      </c>
      <c r="C119" s="60">
        <v>43204.830999999998</v>
      </c>
      <c r="D119" s="88">
        <f t="shared" si="47"/>
        <v>663.17599999999948</v>
      </c>
      <c r="E119" s="89">
        <v>44371.436000000002</v>
      </c>
      <c r="F119" s="141">
        <f t="shared" si="48"/>
        <v>660.42639999999665</v>
      </c>
      <c r="G119" s="142">
        <v>45820.740149999998</v>
      </c>
      <c r="H119" s="156">
        <f t="shared" si="49"/>
        <v>0</v>
      </c>
      <c r="I119" s="157">
        <v>46311.412109999997</v>
      </c>
      <c r="J119" s="20">
        <f t="shared" si="50"/>
        <v>487.92367999999988</v>
      </c>
      <c r="K119" s="15">
        <v>46152.6031</v>
      </c>
      <c r="L119" s="214">
        <f t="shared" si="51"/>
        <v>1412.9164299999975</v>
      </c>
      <c r="M119" s="215">
        <v>47101.62657</v>
      </c>
    </row>
    <row r="120" spans="1:13" ht="14.85" customHeight="1" x14ac:dyDescent="0.2">
      <c r="A120" s="41" t="s">
        <v>25</v>
      </c>
      <c r="B120" s="59">
        <f t="shared" si="46"/>
        <v>163.49900000000343</v>
      </c>
      <c r="C120" s="60">
        <v>43368.33</v>
      </c>
      <c r="D120" s="88">
        <f t="shared" si="47"/>
        <v>24.385999999998603</v>
      </c>
      <c r="E120" s="89">
        <v>44395.822</v>
      </c>
      <c r="F120" s="141">
        <f t="shared" si="48"/>
        <v>298.58896000000095</v>
      </c>
      <c r="G120" s="142">
        <v>46119.329109999999</v>
      </c>
      <c r="H120" s="156">
        <f t="shared" si="49"/>
        <v>324.26340000000346</v>
      </c>
      <c r="I120" s="157">
        <v>46635.675510000001</v>
      </c>
      <c r="J120" s="20">
        <f t="shared" si="50"/>
        <v>0</v>
      </c>
      <c r="K120" s="15">
        <v>46152.6031</v>
      </c>
      <c r="L120" s="214">
        <f t="shared" si="51"/>
        <v>0</v>
      </c>
      <c r="M120" s="215">
        <v>47101.62657</v>
      </c>
    </row>
    <row r="121" spans="1:13" ht="14.85" customHeight="1" x14ac:dyDescent="0.2">
      <c r="A121" s="41" t="s">
        <v>26</v>
      </c>
      <c r="B121" s="59">
        <f t="shared" si="46"/>
        <v>18547.559000000001</v>
      </c>
      <c r="C121" s="60">
        <v>61915.889000000003</v>
      </c>
      <c r="D121" s="88">
        <f t="shared" si="47"/>
        <v>19062.775000000001</v>
      </c>
      <c r="E121" s="89">
        <v>63458.597000000002</v>
      </c>
      <c r="F121" s="141">
        <f t="shared" si="48"/>
        <v>18712.130290000001</v>
      </c>
      <c r="G121" s="142">
        <v>64831.4594</v>
      </c>
      <c r="H121" s="156">
        <f t="shared" si="49"/>
        <v>18630.567799999997</v>
      </c>
      <c r="I121" s="157">
        <v>65266.243309999998</v>
      </c>
      <c r="J121" s="20">
        <f t="shared" si="50"/>
        <v>18986.175669999997</v>
      </c>
      <c r="K121" s="15">
        <v>65138.778769999997</v>
      </c>
      <c r="L121" s="214">
        <f t="shared" si="51"/>
        <v>-47101.62657</v>
      </c>
      <c r="M121" s="215"/>
    </row>
    <row r="122" spans="1:13" ht="14.85" customHeight="1" x14ac:dyDescent="0.2"/>
    <row r="123" spans="1:13" ht="14.85" hidden="1" customHeight="1" x14ac:dyDescent="0.2"/>
    <row r="124" spans="1:13" ht="14.85" hidden="1" customHeight="1" x14ac:dyDescent="0.2">
      <c r="A124" s="2" t="s">
        <v>27</v>
      </c>
      <c r="B124" s="7">
        <v>2014</v>
      </c>
      <c r="C124" s="8">
        <f>SUM(C89,C106)</f>
        <v>623000</v>
      </c>
      <c r="D124" s="109">
        <v>2015</v>
      </c>
      <c r="E124" s="99">
        <f>SUM(E89,E106)</f>
        <v>637000</v>
      </c>
      <c r="F124" s="133"/>
      <c r="G124" s="133"/>
      <c r="H124" s="133"/>
      <c r="I124" s="133"/>
      <c r="J124" s="133"/>
      <c r="K124" s="133"/>
      <c r="L124" s="133"/>
      <c r="M124" s="133"/>
    </row>
    <row r="125" spans="1:13" ht="14.85" hidden="1" customHeight="1" thickBot="1" x14ac:dyDescent="0.25">
      <c r="A125" s="2" t="s">
        <v>28</v>
      </c>
      <c r="B125" s="7">
        <v>2014</v>
      </c>
      <c r="C125" s="8">
        <f>SUM(C90,C107)</f>
        <v>623000</v>
      </c>
      <c r="D125" s="109">
        <v>2015</v>
      </c>
      <c r="E125" s="99">
        <f>SUM(E90,E107)</f>
        <v>637000</v>
      </c>
      <c r="F125" s="133"/>
      <c r="G125" s="133"/>
      <c r="H125" s="133"/>
      <c r="I125" s="133"/>
      <c r="J125" s="133"/>
      <c r="K125" s="133"/>
      <c r="L125" s="133"/>
      <c r="M125" s="133"/>
    </row>
    <row r="126" spans="1:13" ht="14.85" hidden="1" customHeight="1" thickTop="1" x14ac:dyDescent="0.2">
      <c r="B126" s="249" t="s">
        <v>9</v>
      </c>
      <c r="C126" s="250"/>
      <c r="D126" s="251" t="s">
        <v>9</v>
      </c>
      <c r="E126" s="252"/>
      <c r="F126" s="134"/>
      <c r="G126" s="134"/>
      <c r="H126" s="134"/>
      <c r="I126" s="134"/>
      <c r="J126" s="134"/>
      <c r="K126" s="134"/>
      <c r="L126" s="134"/>
      <c r="M126" s="134"/>
    </row>
    <row r="127" spans="1:13" ht="14.85" hidden="1" customHeight="1" thickBot="1" x14ac:dyDescent="0.25">
      <c r="B127" s="9" t="s">
        <v>8</v>
      </c>
      <c r="C127" s="10" t="s">
        <v>0</v>
      </c>
      <c r="D127" s="100" t="s">
        <v>8</v>
      </c>
      <c r="E127" s="101" t="s">
        <v>0</v>
      </c>
      <c r="F127" s="135"/>
      <c r="G127" s="135"/>
      <c r="H127" s="135"/>
      <c r="I127" s="135"/>
      <c r="J127" s="135"/>
      <c r="K127" s="135"/>
      <c r="L127" s="135"/>
      <c r="M127" s="135"/>
    </row>
    <row r="128" spans="1:13" ht="14.85" hidden="1" customHeight="1" thickTop="1" x14ac:dyDescent="0.2">
      <c r="A128" s="41" t="s">
        <v>15</v>
      </c>
      <c r="B128" s="11">
        <f t="shared" ref="B128:B139" si="52">SUM(B93,B110)</f>
        <v>55373.29</v>
      </c>
      <c r="C128" s="12">
        <f>B128</f>
        <v>55373.29</v>
      </c>
      <c r="D128" s="102">
        <f t="shared" ref="D128:D139" si="53">SUM(D93,D110)</f>
        <v>45568.814000000006</v>
      </c>
      <c r="E128" s="103">
        <f>D128</f>
        <v>45568.814000000006</v>
      </c>
      <c r="F128" s="136"/>
      <c r="G128" s="136"/>
      <c r="H128" s="136"/>
      <c r="I128" s="136"/>
      <c r="J128" s="136"/>
      <c r="K128" s="136"/>
      <c r="L128" s="136"/>
      <c r="M128" s="136"/>
    </row>
    <row r="129" spans="1:13" ht="14.85" hidden="1" customHeight="1" x14ac:dyDescent="0.2">
      <c r="A129" s="41" t="s">
        <v>16</v>
      </c>
      <c r="B129" s="11">
        <f t="shared" si="52"/>
        <v>57326.26</v>
      </c>
      <c r="C129" s="13">
        <f t="shared" ref="C129:C139" si="54">SUM(C128+B129)</f>
        <v>112699.55</v>
      </c>
      <c r="D129" s="102">
        <f t="shared" si="53"/>
        <v>50455.434999999998</v>
      </c>
      <c r="E129" s="104">
        <f t="shared" ref="E129:E139" si="55">SUM(E128+D129)</f>
        <v>96024.249000000011</v>
      </c>
      <c r="F129" s="136"/>
      <c r="G129" s="136"/>
      <c r="H129" s="136"/>
      <c r="I129" s="136"/>
      <c r="J129" s="136"/>
      <c r="K129" s="136"/>
      <c r="L129" s="136"/>
      <c r="M129" s="136"/>
    </row>
    <row r="130" spans="1:13" ht="14.85" hidden="1" customHeight="1" x14ac:dyDescent="0.2">
      <c r="A130" s="41" t="s">
        <v>17</v>
      </c>
      <c r="B130" s="11">
        <f t="shared" si="52"/>
        <v>42324.79</v>
      </c>
      <c r="C130" s="13">
        <f t="shared" si="54"/>
        <v>155024.34</v>
      </c>
      <c r="D130" s="102">
        <f t="shared" si="53"/>
        <v>35613.296999999984</v>
      </c>
      <c r="E130" s="104">
        <f t="shared" si="55"/>
        <v>131637.546</v>
      </c>
      <c r="F130" s="136"/>
      <c r="G130" s="136"/>
      <c r="H130" s="136"/>
      <c r="I130" s="136"/>
      <c r="J130" s="136"/>
      <c r="K130" s="136"/>
      <c r="L130" s="136"/>
      <c r="M130" s="136"/>
    </row>
    <row r="131" spans="1:13" ht="14.85" hidden="1" customHeight="1" x14ac:dyDescent="0.2">
      <c r="A131" s="41" t="s">
        <v>18</v>
      </c>
      <c r="B131" s="11">
        <f t="shared" si="52"/>
        <v>43542.676999999974</v>
      </c>
      <c r="C131" s="13">
        <f t="shared" si="54"/>
        <v>198567.01699999996</v>
      </c>
      <c r="D131" s="102">
        <f t="shared" si="53"/>
        <v>46546.146000000008</v>
      </c>
      <c r="E131" s="104">
        <f t="shared" si="55"/>
        <v>178183.69200000001</v>
      </c>
      <c r="F131" s="136"/>
      <c r="G131" s="136"/>
      <c r="H131" s="136"/>
      <c r="I131" s="136"/>
      <c r="J131" s="136"/>
      <c r="K131" s="136"/>
      <c r="L131" s="136"/>
      <c r="M131" s="136"/>
    </row>
    <row r="132" spans="1:13" ht="14.85" hidden="1" customHeight="1" x14ac:dyDescent="0.2">
      <c r="A132" s="41" t="s">
        <v>19</v>
      </c>
      <c r="B132" s="11">
        <f t="shared" si="52"/>
        <v>41221.62200000001</v>
      </c>
      <c r="C132" s="13">
        <f t="shared" si="54"/>
        <v>239788.63899999997</v>
      </c>
      <c r="D132" s="102">
        <f t="shared" si="53"/>
        <v>42742.766000000003</v>
      </c>
      <c r="E132" s="104">
        <f t="shared" si="55"/>
        <v>220926.45800000001</v>
      </c>
      <c r="F132" s="136"/>
      <c r="G132" s="136"/>
      <c r="H132" s="136"/>
      <c r="I132" s="136"/>
      <c r="J132" s="136"/>
      <c r="K132" s="136"/>
      <c r="L132" s="136"/>
      <c r="M132" s="136"/>
    </row>
    <row r="133" spans="1:13" ht="14.85" hidden="1" customHeight="1" x14ac:dyDescent="0.2">
      <c r="A133" s="41" t="s">
        <v>20</v>
      </c>
      <c r="B133" s="11">
        <f t="shared" si="52"/>
        <v>79665.634000000005</v>
      </c>
      <c r="C133" s="13">
        <f t="shared" si="54"/>
        <v>319454.27299999999</v>
      </c>
      <c r="D133" s="102">
        <f t="shared" si="53"/>
        <v>87388.121000000014</v>
      </c>
      <c r="E133" s="104">
        <f t="shared" si="55"/>
        <v>308314.57900000003</v>
      </c>
      <c r="F133" s="136"/>
      <c r="G133" s="136"/>
      <c r="H133" s="136"/>
      <c r="I133" s="136"/>
      <c r="J133" s="136"/>
      <c r="K133" s="136"/>
      <c r="L133" s="136"/>
      <c r="M133" s="136"/>
    </row>
    <row r="134" spans="1:13" ht="14.85" hidden="1" customHeight="1" x14ac:dyDescent="0.2">
      <c r="A134" s="41" t="s">
        <v>21</v>
      </c>
      <c r="B134" s="11">
        <f t="shared" si="52"/>
        <v>75254.773000000001</v>
      </c>
      <c r="C134" s="13">
        <f t="shared" si="54"/>
        <v>394709.04599999997</v>
      </c>
      <c r="D134" s="102">
        <f t="shared" si="53"/>
        <v>72581.878999999986</v>
      </c>
      <c r="E134" s="104">
        <f t="shared" si="55"/>
        <v>380896.45799999998</v>
      </c>
      <c r="F134" s="136"/>
      <c r="G134" s="136"/>
      <c r="H134" s="136"/>
      <c r="I134" s="136"/>
      <c r="J134" s="136"/>
      <c r="K134" s="136"/>
      <c r="L134" s="136"/>
      <c r="M134" s="136"/>
    </row>
    <row r="135" spans="1:13" ht="14.85" hidden="1" customHeight="1" x14ac:dyDescent="0.2">
      <c r="A135" s="41" t="s">
        <v>22</v>
      </c>
      <c r="B135" s="11">
        <f t="shared" si="52"/>
        <v>47734.412000000018</v>
      </c>
      <c r="C135" s="13">
        <f t="shared" si="54"/>
        <v>442443.45799999998</v>
      </c>
      <c r="D135" s="102">
        <f t="shared" si="53"/>
        <v>53272.070000000007</v>
      </c>
      <c r="E135" s="104">
        <f t="shared" si="55"/>
        <v>434168.52799999999</v>
      </c>
      <c r="F135" s="136"/>
      <c r="G135" s="136"/>
      <c r="H135" s="136"/>
      <c r="I135" s="136"/>
      <c r="J135" s="136"/>
      <c r="K135" s="136"/>
      <c r="L135" s="136"/>
      <c r="M135" s="136"/>
    </row>
    <row r="136" spans="1:13" ht="14.85" hidden="1" customHeight="1" x14ac:dyDescent="0.2">
      <c r="A136" s="41" t="s">
        <v>23</v>
      </c>
      <c r="B136" s="11">
        <f t="shared" si="52"/>
        <v>51311.042999999976</v>
      </c>
      <c r="C136" s="13">
        <f t="shared" si="54"/>
        <v>493754.50099999993</v>
      </c>
      <c r="D136" s="102">
        <f t="shared" si="53"/>
        <v>56964.063999999998</v>
      </c>
      <c r="E136" s="104">
        <f t="shared" si="55"/>
        <v>491132.592</v>
      </c>
      <c r="F136" s="136"/>
      <c r="G136" s="136"/>
      <c r="H136" s="136"/>
      <c r="I136" s="136"/>
      <c r="J136" s="136"/>
      <c r="K136" s="136"/>
      <c r="L136" s="136"/>
      <c r="M136" s="136"/>
    </row>
    <row r="137" spans="1:13" ht="14.85" hidden="1" customHeight="1" x14ac:dyDescent="0.2">
      <c r="A137" s="41" t="s">
        <v>24</v>
      </c>
      <c r="B137" s="11">
        <f t="shared" si="52"/>
        <v>38208.695</v>
      </c>
      <c r="C137" s="13">
        <f t="shared" si="54"/>
        <v>531963.19599999988</v>
      </c>
      <c r="D137" s="102">
        <f t="shared" si="53"/>
        <v>42477.184000000008</v>
      </c>
      <c r="E137" s="104">
        <f t="shared" si="55"/>
        <v>533609.77600000007</v>
      </c>
      <c r="F137" s="136"/>
      <c r="G137" s="136"/>
      <c r="H137" s="136"/>
      <c r="I137" s="136"/>
      <c r="J137" s="136"/>
      <c r="K137" s="136"/>
      <c r="L137" s="136"/>
      <c r="M137" s="136"/>
    </row>
    <row r="138" spans="1:13" ht="14.85" hidden="1" customHeight="1" x14ac:dyDescent="0.2">
      <c r="A138" s="41" t="s">
        <v>25</v>
      </c>
      <c r="B138" s="11">
        <f t="shared" si="52"/>
        <v>48554.811999999984</v>
      </c>
      <c r="C138" s="13">
        <f t="shared" si="54"/>
        <v>580518.00799999991</v>
      </c>
      <c r="D138" s="102">
        <f t="shared" si="53"/>
        <v>51314.833999999995</v>
      </c>
      <c r="E138" s="104">
        <f t="shared" si="55"/>
        <v>584924.6100000001</v>
      </c>
      <c r="F138" s="136"/>
      <c r="G138" s="136"/>
      <c r="H138" s="136"/>
      <c r="I138" s="136"/>
      <c r="J138" s="136"/>
      <c r="K138" s="136"/>
      <c r="L138" s="136"/>
      <c r="M138" s="136"/>
    </row>
    <row r="139" spans="1:13" ht="14.85" hidden="1" customHeight="1" x14ac:dyDescent="0.2">
      <c r="A139" s="41" t="s">
        <v>26</v>
      </c>
      <c r="B139" s="11">
        <f t="shared" si="52"/>
        <v>79884.046000000031</v>
      </c>
      <c r="C139" s="13">
        <f t="shared" si="54"/>
        <v>660402.054</v>
      </c>
      <c r="D139" s="102">
        <f t="shared" si="53"/>
        <v>92380.235000000015</v>
      </c>
      <c r="E139" s="104">
        <f t="shared" si="55"/>
        <v>677304.84500000009</v>
      </c>
      <c r="F139" s="136"/>
      <c r="G139" s="136"/>
      <c r="H139" s="136"/>
      <c r="I139" s="136"/>
      <c r="J139" s="136"/>
      <c r="K139" s="136"/>
      <c r="L139" s="136"/>
      <c r="M139" s="136"/>
    </row>
    <row r="140" spans="1:13" ht="15" hidden="1" customHeight="1" x14ac:dyDescent="0.2"/>
    <row r="141" spans="1:13" hidden="1" x14ac:dyDescent="0.2"/>
    <row r="142" spans="1:13" hidden="1" x14ac:dyDescent="0.2"/>
    <row r="143" spans="1:13" hidden="1" x14ac:dyDescent="0.2"/>
    <row r="144" spans="1:13" hidden="1" x14ac:dyDescent="0.2"/>
    <row r="145" spans="11:13" hidden="1" x14ac:dyDescent="0.2"/>
    <row r="146" spans="11:13" hidden="1" x14ac:dyDescent="0.2"/>
    <row r="147" spans="11:13" hidden="1" x14ac:dyDescent="0.2"/>
    <row r="148" spans="11:13" x14ac:dyDescent="0.2">
      <c r="K148" s="177"/>
      <c r="M148" s="177"/>
    </row>
    <row r="149" spans="11:13" x14ac:dyDescent="0.2">
      <c r="K149" s="177"/>
      <c r="M149" s="177"/>
    </row>
    <row r="151" spans="11:13" x14ac:dyDescent="0.2">
      <c r="K151" s="177"/>
      <c r="M151" s="177"/>
    </row>
  </sheetData>
  <mergeCells count="7">
    <mergeCell ref="F91:G91"/>
    <mergeCell ref="J91:K91"/>
    <mergeCell ref="H91:I91"/>
    <mergeCell ref="B126:C126"/>
    <mergeCell ref="D126:E126"/>
    <mergeCell ref="B91:C91"/>
    <mergeCell ref="D91:E9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8" fitToHeight="999" orientation="landscape" r:id="rId1"/>
  <headerFooter alignWithMargins="0">
    <oddHeader>&amp;LPříloha 6&amp;C&amp;"Arial CE,Tučné"&amp;12DAŇOVÉ PŘÍJMY&amp;R&amp;P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Layout" topLeftCell="A54" zoomScaleNormal="75" workbookViewId="0">
      <selection activeCell="O96" sqref="O96"/>
    </sheetView>
  </sheetViews>
  <sheetFormatPr defaultRowHeight="12.75" x14ac:dyDescent="0.2"/>
  <cols>
    <col min="1" max="1" width="3.42578125" customWidth="1"/>
    <col min="2" max="2" width="11" customWidth="1"/>
    <col min="3" max="3" width="14" customWidth="1"/>
    <col min="4" max="4" width="11" customWidth="1"/>
    <col min="5" max="13" width="14" customWidth="1"/>
  </cols>
  <sheetData>
    <row r="1" spans="1:13" s="2" customFormat="1" ht="19.5" customHeight="1" x14ac:dyDescent="0.2">
      <c r="C1" s="79"/>
      <c r="E1" s="79"/>
      <c r="F1" s="79"/>
      <c r="G1" s="79"/>
      <c r="H1" s="79"/>
      <c r="I1" s="79"/>
      <c r="J1" s="79"/>
      <c r="K1" s="79"/>
      <c r="L1" s="79"/>
      <c r="M1" s="113">
        <v>43769</v>
      </c>
    </row>
    <row r="2" spans="1:13" ht="14.1" customHeight="1" x14ac:dyDescent="0.2"/>
    <row r="3" spans="1:13" ht="14.1" customHeight="1" x14ac:dyDescent="0.2">
      <c r="A3" s="2" t="s">
        <v>27</v>
      </c>
      <c r="B3" s="51">
        <v>2014</v>
      </c>
      <c r="C3" s="52">
        <v>2000</v>
      </c>
      <c r="D3" s="80">
        <v>2015</v>
      </c>
      <c r="E3" s="81">
        <v>2000</v>
      </c>
      <c r="F3" s="118">
        <v>2016</v>
      </c>
      <c r="G3" s="119">
        <v>2000</v>
      </c>
      <c r="H3" s="189">
        <v>2017</v>
      </c>
      <c r="I3" s="149"/>
      <c r="J3" s="184"/>
      <c r="K3" s="114"/>
      <c r="L3" s="184"/>
      <c r="M3" s="114"/>
    </row>
    <row r="4" spans="1:13" ht="14.1" customHeight="1" thickBot="1" x14ac:dyDescent="0.25">
      <c r="A4" s="2" t="s">
        <v>28</v>
      </c>
      <c r="B4" s="51">
        <v>2014</v>
      </c>
      <c r="C4" s="62">
        <v>2000</v>
      </c>
      <c r="D4" s="80">
        <v>2015</v>
      </c>
      <c r="E4" s="91">
        <v>2000</v>
      </c>
      <c r="F4" s="118">
        <v>2016</v>
      </c>
      <c r="G4" s="117">
        <v>2000</v>
      </c>
      <c r="H4" s="189">
        <v>2017</v>
      </c>
      <c r="I4" s="159"/>
      <c r="J4" s="184"/>
      <c r="K4" s="114"/>
      <c r="L4" s="184"/>
      <c r="M4" s="114"/>
    </row>
    <row r="5" spans="1:13" ht="14.1" customHeight="1" thickTop="1" x14ac:dyDescent="0.2">
      <c r="B5" s="74">
        <v>1351</v>
      </c>
      <c r="C5" s="75" t="s">
        <v>12</v>
      </c>
      <c r="D5" s="97">
        <v>1351</v>
      </c>
      <c r="E5" s="98" t="s">
        <v>12</v>
      </c>
      <c r="F5" s="120">
        <v>1351</v>
      </c>
      <c r="G5" s="121" t="s">
        <v>12</v>
      </c>
      <c r="H5" s="160">
        <v>1382</v>
      </c>
      <c r="I5" s="193" t="s">
        <v>12</v>
      </c>
      <c r="J5" s="185"/>
      <c r="K5" s="116"/>
      <c r="L5" s="185"/>
      <c r="M5" s="116"/>
    </row>
    <row r="6" spans="1:13" ht="14.1" customHeight="1" thickBot="1" x14ac:dyDescent="0.25">
      <c r="B6" s="56" t="s">
        <v>8</v>
      </c>
      <c r="C6" s="57" t="s">
        <v>0</v>
      </c>
      <c r="D6" s="85" t="s">
        <v>8</v>
      </c>
      <c r="E6" s="86" t="s">
        <v>0</v>
      </c>
      <c r="F6" s="122" t="s">
        <v>8</v>
      </c>
      <c r="G6" s="123" t="s">
        <v>0</v>
      </c>
      <c r="H6" s="190" t="s">
        <v>8</v>
      </c>
      <c r="I6" s="154" t="s">
        <v>0</v>
      </c>
      <c r="J6" s="186"/>
      <c r="K6" s="115"/>
      <c r="L6" s="186"/>
      <c r="M6" s="204"/>
    </row>
    <row r="7" spans="1:13" ht="14.1" customHeight="1" thickTop="1" x14ac:dyDescent="0.2">
      <c r="A7" s="41" t="s">
        <v>15</v>
      </c>
      <c r="B7" s="58">
        <f>C7</f>
        <v>13.23</v>
      </c>
      <c r="C7" s="58">
        <v>13.23</v>
      </c>
      <c r="D7" s="87">
        <f>E7</f>
        <v>18.366</v>
      </c>
      <c r="E7" s="87">
        <v>18.366</v>
      </c>
      <c r="F7" s="124">
        <f>G7</f>
        <v>9.1140000000000008</v>
      </c>
      <c r="G7" s="140">
        <v>9.1140000000000008</v>
      </c>
      <c r="H7" s="191">
        <f>I7</f>
        <v>5.79467</v>
      </c>
      <c r="I7" s="194">
        <v>5.79467</v>
      </c>
      <c r="J7" s="187"/>
      <c r="K7" s="188"/>
      <c r="L7" s="187"/>
      <c r="M7" s="188"/>
    </row>
    <row r="8" spans="1:13" ht="14.1" customHeight="1" x14ac:dyDescent="0.2">
      <c r="A8" s="41" t="s">
        <v>16</v>
      </c>
      <c r="B8" s="59">
        <f t="shared" ref="B8:B18" si="0">C8-C7</f>
        <v>46.33</v>
      </c>
      <c r="C8" s="60">
        <v>59.56</v>
      </c>
      <c r="D8" s="88">
        <f t="shared" ref="D8:D18" si="1">E8-E7</f>
        <v>67.689000000000007</v>
      </c>
      <c r="E8" s="89">
        <v>86.055000000000007</v>
      </c>
      <c r="F8" s="125">
        <f t="shared" ref="F8:F18" si="2">G8-G7</f>
        <v>46.853529999999992</v>
      </c>
      <c r="G8" s="142">
        <v>55.967529999999996</v>
      </c>
      <c r="H8" s="192">
        <f t="shared" ref="H8:H18" si="3">I8-I7</f>
        <v>41.287909999999997</v>
      </c>
      <c r="I8" s="157">
        <v>47.08258</v>
      </c>
      <c r="J8" s="187"/>
      <c r="K8" s="188"/>
      <c r="L8" s="187"/>
      <c r="M8" s="188"/>
    </row>
    <row r="9" spans="1:13" ht="14.1" customHeight="1" x14ac:dyDescent="0.2">
      <c r="A9" s="41" t="s">
        <v>17</v>
      </c>
      <c r="B9" s="59">
        <f t="shared" si="0"/>
        <v>544.20000000000005</v>
      </c>
      <c r="C9" s="60">
        <v>603.76</v>
      </c>
      <c r="D9" s="88">
        <f t="shared" si="1"/>
        <v>568.78700000000003</v>
      </c>
      <c r="E9" s="89">
        <v>654.84199999999998</v>
      </c>
      <c r="F9" s="125">
        <f t="shared" si="2"/>
        <v>699.68938000000003</v>
      </c>
      <c r="G9" s="142">
        <v>755.65691000000004</v>
      </c>
      <c r="H9" s="192">
        <f t="shared" si="3"/>
        <v>994.64707999999996</v>
      </c>
      <c r="I9" s="157">
        <v>1041.72966</v>
      </c>
      <c r="J9" s="187"/>
      <c r="K9" s="188"/>
      <c r="L9" s="187"/>
      <c r="M9" s="188"/>
    </row>
    <row r="10" spans="1:13" ht="14.1" customHeight="1" x14ac:dyDescent="0.2">
      <c r="A10" s="41" t="s">
        <v>18</v>
      </c>
      <c r="B10" s="59">
        <f t="shared" si="0"/>
        <v>0</v>
      </c>
      <c r="C10" s="60">
        <v>603.76</v>
      </c>
      <c r="D10" s="88">
        <f t="shared" si="1"/>
        <v>-1.9999999999527063E-3</v>
      </c>
      <c r="E10" s="89">
        <v>654.84</v>
      </c>
      <c r="F10" s="125">
        <f t="shared" si="2"/>
        <v>10.259590000000003</v>
      </c>
      <c r="G10" s="142">
        <v>765.91650000000004</v>
      </c>
      <c r="H10" s="192">
        <f t="shared" si="3"/>
        <v>11.116040000000112</v>
      </c>
      <c r="I10" s="157">
        <v>1052.8457000000001</v>
      </c>
      <c r="J10" s="187"/>
      <c r="K10" s="188"/>
      <c r="L10" s="187"/>
      <c r="M10" s="188"/>
    </row>
    <row r="11" spans="1:13" ht="14.1" customHeight="1" x14ac:dyDescent="0.2">
      <c r="A11" s="41" t="s">
        <v>19</v>
      </c>
      <c r="B11" s="59">
        <f t="shared" si="0"/>
        <v>425.91800000000012</v>
      </c>
      <c r="C11" s="60">
        <v>1029.6780000000001</v>
      </c>
      <c r="D11" s="88">
        <f t="shared" si="1"/>
        <v>584.31100000000004</v>
      </c>
      <c r="E11" s="89">
        <v>1239.1510000000001</v>
      </c>
      <c r="F11" s="125">
        <f t="shared" si="2"/>
        <v>743.66883000000007</v>
      </c>
      <c r="G11" s="142">
        <v>1509.5853300000001</v>
      </c>
      <c r="H11" s="192">
        <f t="shared" si="3"/>
        <v>20.004339999999956</v>
      </c>
      <c r="I11" s="157">
        <v>1072.85004</v>
      </c>
      <c r="J11" s="187"/>
      <c r="K11" s="188"/>
      <c r="L11" s="187"/>
      <c r="M11" s="188"/>
    </row>
    <row r="12" spans="1:13" ht="14.1" customHeight="1" x14ac:dyDescent="0.2">
      <c r="A12" s="41" t="s">
        <v>20</v>
      </c>
      <c r="B12" s="59">
        <f t="shared" si="0"/>
        <v>5.6199999999998909</v>
      </c>
      <c r="C12" s="60">
        <v>1035.298</v>
      </c>
      <c r="D12" s="88">
        <f t="shared" si="1"/>
        <v>4.5850000000000364</v>
      </c>
      <c r="E12" s="89">
        <v>1243.7360000000001</v>
      </c>
      <c r="F12" s="125">
        <f t="shared" si="2"/>
        <v>2.6120999999998276</v>
      </c>
      <c r="G12" s="142">
        <v>1512.1974299999999</v>
      </c>
      <c r="H12" s="192">
        <f t="shared" si="3"/>
        <v>0</v>
      </c>
      <c r="I12" s="157">
        <v>1072.85004</v>
      </c>
      <c r="J12" s="187"/>
      <c r="K12" s="188"/>
      <c r="L12" s="187"/>
      <c r="M12" s="188"/>
    </row>
    <row r="13" spans="1:13" ht="14.1" customHeight="1" x14ac:dyDescent="0.2">
      <c r="A13" s="41" t="s">
        <v>21</v>
      </c>
      <c r="B13" s="59">
        <f t="shared" si="0"/>
        <v>17.66599999999994</v>
      </c>
      <c r="C13" s="60">
        <v>1052.9639999999999</v>
      </c>
      <c r="D13" s="88">
        <f t="shared" si="1"/>
        <v>1.7319999999999709</v>
      </c>
      <c r="E13" s="89">
        <v>1245.4680000000001</v>
      </c>
      <c r="F13" s="125">
        <f t="shared" si="2"/>
        <v>174.56127000000015</v>
      </c>
      <c r="G13" s="142">
        <v>1686.7587000000001</v>
      </c>
      <c r="H13" s="192">
        <f t="shared" si="3"/>
        <v>0</v>
      </c>
      <c r="I13" s="157">
        <v>1072.85004</v>
      </c>
      <c r="J13" s="187"/>
      <c r="K13" s="188"/>
      <c r="L13" s="187"/>
      <c r="M13" s="188"/>
    </row>
    <row r="14" spans="1:13" ht="14.1" customHeight="1" x14ac:dyDescent="0.2">
      <c r="A14" s="41" t="s">
        <v>22</v>
      </c>
      <c r="B14" s="59">
        <f t="shared" si="0"/>
        <v>571.39499999999998</v>
      </c>
      <c r="C14" s="61">
        <v>1624.3589999999999</v>
      </c>
      <c r="D14" s="88">
        <f t="shared" si="1"/>
        <v>626.07600000000002</v>
      </c>
      <c r="E14" s="90">
        <v>1871.5440000000001</v>
      </c>
      <c r="F14" s="125">
        <f t="shared" si="2"/>
        <v>665.4262299999998</v>
      </c>
      <c r="G14" s="143">
        <v>2352.1849299999999</v>
      </c>
      <c r="H14" s="192">
        <f t="shared" si="3"/>
        <v>0</v>
      </c>
      <c r="I14" s="157">
        <v>1072.85004</v>
      </c>
      <c r="J14" s="187"/>
      <c r="K14" s="188"/>
      <c r="L14" s="187"/>
      <c r="M14" s="188"/>
    </row>
    <row r="15" spans="1:13" ht="14.1" customHeight="1" x14ac:dyDescent="0.2">
      <c r="A15" s="41" t="s">
        <v>23</v>
      </c>
      <c r="B15" s="59">
        <f t="shared" si="0"/>
        <v>23.439000000000078</v>
      </c>
      <c r="C15" s="61">
        <v>1647.798</v>
      </c>
      <c r="D15" s="88">
        <f t="shared" si="1"/>
        <v>5.4739999999999327</v>
      </c>
      <c r="E15" s="90">
        <v>1877.018</v>
      </c>
      <c r="F15" s="125">
        <f t="shared" si="2"/>
        <v>4.631460000000061</v>
      </c>
      <c r="G15" s="143">
        <v>2356.81639</v>
      </c>
      <c r="H15" s="192">
        <f t="shared" si="3"/>
        <v>0</v>
      </c>
      <c r="I15" s="157">
        <v>1072.85004</v>
      </c>
      <c r="J15" s="187"/>
      <c r="K15" s="188"/>
      <c r="L15" s="187"/>
      <c r="M15" s="188"/>
    </row>
    <row r="16" spans="1:13" ht="14.1" customHeight="1" x14ac:dyDescent="0.2">
      <c r="A16" s="41" t="s">
        <v>24</v>
      </c>
      <c r="B16" s="59">
        <f t="shared" si="0"/>
        <v>30.146999999999935</v>
      </c>
      <c r="C16" s="60">
        <v>1677.9449999999999</v>
      </c>
      <c r="D16" s="88">
        <f t="shared" si="1"/>
        <v>0</v>
      </c>
      <c r="E16" s="89">
        <v>1877.018</v>
      </c>
      <c r="F16" s="125">
        <f t="shared" si="2"/>
        <v>5.7807900000002519</v>
      </c>
      <c r="G16" s="142">
        <v>2362.5971800000002</v>
      </c>
      <c r="H16" s="192">
        <f t="shared" si="3"/>
        <v>0</v>
      </c>
      <c r="I16" s="157">
        <v>1072.85004</v>
      </c>
      <c r="J16" s="187"/>
      <c r="K16" s="188"/>
      <c r="L16" s="187"/>
      <c r="M16" s="188"/>
    </row>
    <row r="17" spans="1:13" ht="14.1" customHeight="1" x14ac:dyDescent="0.2">
      <c r="A17" s="41" t="s">
        <v>25</v>
      </c>
      <c r="B17" s="59">
        <f t="shared" si="0"/>
        <v>486.87799999999993</v>
      </c>
      <c r="C17" s="60">
        <v>2164.8229999999999</v>
      </c>
      <c r="D17" s="88">
        <f t="shared" si="1"/>
        <v>577.1909999999998</v>
      </c>
      <c r="E17" s="89">
        <v>2454.2089999999998</v>
      </c>
      <c r="F17" s="125">
        <f t="shared" si="2"/>
        <v>789.00900000000001</v>
      </c>
      <c r="G17" s="142">
        <v>3151.6061800000002</v>
      </c>
      <c r="H17" s="192">
        <f t="shared" si="3"/>
        <v>0</v>
      </c>
      <c r="I17" s="157">
        <v>1072.85004</v>
      </c>
      <c r="J17" s="187"/>
      <c r="K17" s="188"/>
      <c r="L17" s="187"/>
      <c r="M17" s="188"/>
    </row>
    <row r="18" spans="1:13" ht="14.1" customHeight="1" x14ac:dyDescent="0.2">
      <c r="A18" s="41" t="s">
        <v>26</v>
      </c>
      <c r="B18" s="59">
        <f t="shared" si="0"/>
        <v>59.75400000000036</v>
      </c>
      <c r="C18" s="60">
        <v>2224.5770000000002</v>
      </c>
      <c r="D18" s="88">
        <f t="shared" si="1"/>
        <v>58.43100000000004</v>
      </c>
      <c r="E18" s="89">
        <v>2512.64</v>
      </c>
      <c r="F18" s="125">
        <f t="shared" si="2"/>
        <v>1.0147199999996701</v>
      </c>
      <c r="G18" s="142">
        <v>3152.6208999999999</v>
      </c>
      <c r="H18" s="192">
        <f t="shared" si="3"/>
        <v>1.4342400000000453</v>
      </c>
      <c r="I18" s="157">
        <v>1074.2842800000001</v>
      </c>
      <c r="J18" s="187"/>
      <c r="K18" s="188"/>
      <c r="L18" s="187"/>
      <c r="M18" s="188"/>
    </row>
    <row r="19" spans="1:13" ht="14.1" customHeight="1" x14ac:dyDescent="0.2"/>
    <row r="20" spans="1:13" ht="14.1" customHeight="1" x14ac:dyDescent="0.2">
      <c r="A20" s="2" t="s">
        <v>27</v>
      </c>
      <c r="B20" s="51">
        <v>2014</v>
      </c>
      <c r="C20" s="52">
        <v>34000</v>
      </c>
      <c r="D20" s="80">
        <v>2015</v>
      </c>
      <c r="E20" s="81">
        <v>40000</v>
      </c>
      <c r="F20" s="118">
        <v>2016</v>
      </c>
      <c r="G20" s="119">
        <v>40000</v>
      </c>
      <c r="H20" s="148">
        <v>2017</v>
      </c>
      <c r="I20" s="178"/>
      <c r="J20" s="195"/>
      <c r="K20" s="114"/>
      <c r="L20" s="184"/>
      <c r="M20" s="114"/>
    </row>
    <row r="21" spans="1:13" ht="14.1" customHeight="1" thickBot="1" x14ac:dyDescent="0.25">
      <c r="A21" s="2" t="s">
        <v>28</v>
      </c>
      <c r="B21" s="51">
        <v>2014</v>
      </c>
      <c r="C21" s="62">
        <v>34000</v>
      </c>
      <c r="D21" s="80">
        <v>2015</v>
      </c>
      <c r="E21" s="91">
        <v>40000</v>
      </c>
      <c r="F21" s="118">
        <v>2016</v>
      </c>
      <c r="G21" s="117">
        <v>40000</v>
      </c>
      <c r="H21" s="148">
        <v>2017</v>
      </c>
      <c r="I21" s="179"/>
      <c r="J21" s="195"/>
      <c r="K21" s="114"/>
      <c r="L21" s="184"/>
      <c r="M21" s="114"/>
    </row>
    <row r="22" spans="1:13" ht="14.1" customHeight="1" thickTop="1" x14ac:dyDescent="0.2">
      <c r="B22" s="74">
        <v>1355</v>
      </c>
      <c r="C22" s="75" t="s">
        <v>13</v>
      </c>
      <c r="D22" s="97">
        <v>1355</v>
      </c>
      <c r="E22" s="98" t="s">
        <v>13</v>
      </c>
      <c r="F22" s="120">
        <v>1355</v>
      </c>
      <c r="G22" s="121" t="s">
        <v>13</v>
      </c>
      <c r="H22" s="160">
        <v>1383</v>
      </c>
      <c r="I22" s="180" t="s">
        <v>13</v>
      </c>
      <c r="J22" s="196"/>
      <c r="K22" s="116"/>
      <c r="L22" s="185"/>
      <c r="M22" s="116"/>
    </row>
    <row r="23" spans="1:13" ht="14.1" customHeight="1" thickBot="1" x14ac:dyDescent="0.25">
      <c r="B23" s="56" t="s">
        <v>8</v>
      </c>
      <c r="C23" s="57" t="s">
        <v>0</v>
      </c>
      <c r="D23" s="85" t="s">
        <v>8</v>
      </c>
      <c r="E23" s="86" t="s">
        <v>0</v>
      </c>
      <c r="F23" s="122" t="s">
        <v>8</v>
      </c>
      <c r="G23" s="123" t="s">
        <v>0</v>
      </c>
      <c r="H23" s="153" t="s">
        <v>8</v>
      </c>
      <c r="I23" s="181" t="s">
        <v>0</v>
      </c>
      <c r="J23" s="197"/>
      <c r="K23" s="204"/>
      <c r="L23" s="186"/>
      <c r="M23" s="204"/>
    </row>
    <row r="24" spans="1:13" ht="14.1" customHeight="1" thickTop="1" x14ac:dyDescent="0.2">
      <c r="A24" s="41" t="s">
        <v>15</v>
      </c>
      <c r="B24" s="58">
        <f>C24</f>
        <v>4.96</v>
      </c>
      <c r="C24" s="58">
        <v>4.96</v>
      </c>
      <c r="D24" s="87">
        <f>E24</f>
        <v>32.314999999999998</v>
      </c>
      <c r="E24" s="87">
        <v>32.314999999999998</v>
      </c>
      <c r="F24" s="124">
        <f>G24</f>
        <v>3.2938900000000002</v>
      </c>
      <c r="G24" s="140">
        <v>3.2938900000000002</v>
      </c>
      <c r="H24" s="169">
        <f>I24</f>
        <v>0</v>
      </c>
      <c r="I24" s="182">
        <v>0</v>
      </c>
      <c r="J24" s="198"/>
      <c r="K24" s="188"/>
      <c r="L24" s="187"/>
      <c r="M24" s="188"/>
    </row>
    <row r="25" spans="1:13" ht="14.1" customHeight="1" x14ac:dyDescent="0.2">
      <c r="A25" s="41" t="s">
        <v>16</v>
      </c>
      <c r="B25" s="59">
        <f t="shared" ref="B25:B35" si="4">C25-C24</f>
        <v>0</v>
      </c>
      <c r="C25" s="60">
        <v>4.96</v>
      </c>
      <c r="D25" s="88">
        <f t="shared" ref="D25:D35" si="5">E25-E24</f>
        <v>0</v>
      </c>
      <c r="E25" s="89">
        <v>32.314999999999998</v>
      </c>
      <c r="F25" s="125">
        <f t="shared" ref="F25:F35" si="6">G25-G24</f>
        <v>13.756059999999998</v>
      </c>
      <c r="G25" s="142">
        <v>17.049949999999999</v>
      </c>
      <c r="H25" s="170">
        <f t="shared" ref="H25:H26" si="7">I25-I24</f>
        <v>0</v>
      </c>
      <c r="I25" s="183">
        <v>0</v>
      </c>
      <c r="J25" s="198"/>
      <c r="K25" s="188"/>
      <c r="L25" s="187"/>
      <c r="M25" s="188"/>
    </row>
    <row r="26" spans="1:13" ht="14.1" customHeight="1" x14ac:dyDescent="0.2">
      <c r="A26" s="41" t="s">
        <v>17</v>
      </c>
      <c r="B26" s="59">
        <f t="shared" si="4"/>
        <v>8350.0400000000009</v>
      </c>
      <c r="C26" s="60">
        <v>8355</v>
      </c>
      <c r="D26" s="88">
        <f t="shared" si="5"/>
        <v>7047.3</v>
      </c>
      <c r="E26" s="89">
        <v>7079.6149999999998</v>
      </c>
      <c r="F26" s="125">
        <f t="shared" si="6"/>
        <v>6780.7860500000006</v>
      </c>
      <c r="G26" s="142">
        <v>6797.8360000000002</v>
      </c>
      <c r="H26" s="170">
        <f t="shared" si="7"/>
        <v>783.78543999999999</v>
      </c>
      <c r="I26" s="183">
        <v>783.78543999999999</v>
      </c>
      <c r="J26" s="198"/>
      <c r="K26" s="188"/>
      <c r="L26" s="187"/>
      <c r="M26" s="188"/>
    </row>
    <row r="27" spans="1:13" ht="14.1" customHeight="1" x14ac:dyDescent="0.2">
      <c r="A27" s="41" t="s">
        <v>18</v>
      </c>
      <c r="B27" s="59">
        <f t="shared" si="4"/>
        <v>6205.9549999999999</v>
      </c>
      <c r="C27" s="60">
        <v>14560.955</v>
      </c>
      <c r="D27" s="88">
        <f t="shared" si="5"/>
        <v>7962.018</v>
      </c>
      <c r="E27" s="89">
        <v>15041.633</v>
      </c>
      <c r="F27" s="125">
        <f t="shared" si="6"/>
        <v>4648.7959899999996</v>
      </c>
      <c r="G27" s="142">
        <v>11446.63199</v>
      </c>
      <c r="H27" s="170">
        <f>I27-I26</f>
        <v>13955.091400000001</v>
      </c>
      <c r="I27" s="183">
        <v>14738.876840000001</v>
      </c>
      <c r="J27" s="198"/>
      <c r="K27" s="188"/>
      <c r="L27" s="187"/>
      <c r="M27" s="188"/>
    </row>
    <row r="28" spans="1:13" ht="14.1" customHeight="1" x14ac:dyDescent="0.2">
      <c r="A28" s="41" t="s">
        <v>19</v>
      </c>
      <c r="B28" s="59">
        <f t="shared" si="4"/>
        <v>9270.9009999999998</v>
      </c>
      <c r="C28" s="60">
        <v>23831.856</v>
      </c>
      <c r="D28" s="88">
        <f t="shared" si="5"/>
        <v>8940.8860000000004</v>
      </c>
      <c r="E28" s="89">
        <v>23982.519</v>
      </c>
      <c r="F28" s="125">
        <f t="shared" si="6"/>
        <v>13217.79773</v>
      </c>
      <c r="G28" s="142">
        <v>24664.42972</v>
      </c>
      <c r="H28" s="170">
        <f t="shared" ref="H28:H35" si="8">I28-I27</f>
        <v>0</v>
      </c>
      <c r="I28" s="183">
        <v>14738.876840000001</v>
      </c>
      <c r="J28" s="198"/>
      <c r="K28" s="188"/>
      <c r="L28" s="187"/>
      <c r="M28" s="188"/>
    </row>
    <row r="29" spans="1:13" ht="14.1" customHeight="1" x14ac:dyDescent="0.2">
      <c r="A29" s="41" t="s">
        <v>20</v>
      </c>
      <c r="B29" s="59">
        <f t="shared" si="4"/>
        <v>23.171999999998661</v>
      </c>
      <c r="C29" s="60">
        <v>23855.027999999998</v>
      </c>
      <c r="D29" s="88">
        <f t="shared" si="5"/>
        <v>393.16999999999825</v>
      </c>
      <c r="E29" s="89">
        <v>24375.688999999998</v>
      </c>
      <c r="F29" s="125">
        <f t="shared" si="6"/>
        <v>67.826779999999417</v>
      </c>
      <c r="G29" s="142">
        <v>24732.2565</v>
      </c>
      <c r="H29" s="170">
        <f t="shared" si="8"/>
        <v>0</v>
      </c>
      <c r="I29" s="183">
        <v>14738.876840000001</v>
      </c>
      <c r="J29" s="198"/>
      <c r="K29" s="188"/>
      <c r="L29" s="187"/>
      <c r="M29" s="188"/>
    </row>
    <row r="30" spans="1:13" ht="14.1" customHeight="1" x14ac:dyDescent="0.2">
      <c r="A30" s="41" t="s">
        <v>21</v>
      </c>
      <c r="B30" s="59">
        <f t="shared" si="4"/>
        <v>4113.7970000000023</v>
      </c>
      <c r="C30" s="60">
        <v>27968.825000000001</v>
      </c>
      <c r="D30" s="88">
        <f t="shared" si="5"/>
        <v>249.8070000000007</v>
      </c>
      <c r="E30" s="89">
        <v>24625.495999999999</v>
      </c>
      <c r="F30" s="125">
        <f t="shared" si="6"/>
        <v>4357.1046200000019</v>
      </c>
      <c r="G30" s="142">
        <v>29089.361120000001</v>
      </c>
      <c r="H30" s="170">
        <f t="shared" si="8"/>
        <v>0</v>
      </c>
      <c r="I30" s="183">
        <v>14738.876840000001</v>
      </c>
      <c r="J30" s="198"/>
      <c r="K30" s="188"/>
      <c r="L30" s="187"/>
      <c r="M30" s="188"/>
    </row>
    <row r="31" spans="1:13" ht="14.1" customHeight="1" x14ac:dyDescent="0.2">
      <c r="A31" s="41" t="s">
        <v>22</v>
      </c>
      <c r="B31" s="59">
        <f t="shared" si="4"/>
        <v>6131.992000000002</v>
      </c>
      <c r="C31" s="61">
        <v>34100.817000000003</v>
      </c>
      <c r="D31" s="88">
        <f t="shared" si="5"/>
        <v>11879.073000000004</v>
      </c>
      <c r="E31" s="90">
        <v>36504.569000000003</v>
      </c>
      <c r="F31" s="125">
        <f t="shared" si="6"/>
        <v>10933.342550000001</v>
      </c>
      <c r="G31" s="143">
        <v>40022.703670000003</v>
      </c>
      <c r="H31" s="170">
        <f t="shared" si="8"/>
        <v>0</v>
      </c>
      <c r="I31" s="183">
        <v>14738.876840000001</v>
      </c>
      <c r="J31" s="198"/>
      <c r="K31" s="188"/>
      <c r="L31" s="187"/>
      <c r="M31" s="188"/>
    </row>
    <row r="32" spans="1:13" ht="14.1" customHeight="1" x14ac:dyDescent="0.2">
      <c r="A32" s="41" t="s">
        <v>23</v>
      </c>
      <c r="B32" s="59">
        <f t="shared" si="4"/>
        <v>332.18799999999464</v>
      </c>
      <c r="C32" s="61">
        <v>34433.004999999997</v>
      </c>
      <c r="D32" s="88">
        <f t="shared" si="5"/>
        <v>20.868999999998778</v>
      </c>
      <c r="E32" s="90">
        <v>36525.438000000002</v>
      </c>
      <c r="F32" s="125">
        <f t="shared" si="6"/>
        <v>3.7663299999985611</v>
      </c>
      <c r="G32" s="143">
        <v>40026.47</v>
      </c>
      <c r="H32" s="170">
        <f t="shared" si="8"/>
        <v>0</v>
      </c>
      <c r="I32" s="183">
        <v>14738.876840000001</v>
      </c>
      <c r="J32" s="198"/>
      <c r="K32" s="188"/>
      <c r="L32" s="187"/>
      <c r="M32" s="188"/>
    </row>
    <row r="33" spans="1:13" ht="14.1" customHeight="1" x14ac:dyDescent="0.2">
      <c r="A33" s="41" t="s">
        <v>24</v>
      </c>
      <c r="B33" s="59">
        <f t="shared" si="4"/>
        <v>6098.3940000000002</v>
      </c>
      <c r="C33" s="60">
        <v>40531.398999999998</v>
      </c>
      <c r="D33" s="88">
        <f t="shared" si="5"/>
        <v>1.9360000000015134</v>
      </c>
      <c r="E33" s="89">
        <v>36527.374000000003</v>
      </c>
      <c r="F33" s="125">
        <f t="shared" si="6"/>
        <v>1170.6428799999994</v>
      </c>
      <c r="G33" s="142">
        <v>41197.112880000001</v>
      </c>
      <c r="H33" s="170">
        <f t="shared" si="8"/>
        <v>0</v>
      </c>
      <c r="I33" s="183">
        <v>14738.876840000001</v>
      </c>
      <c r="J33" s="198"/>
      <c r="K33" s="188"/>
      <c r="L33" s="187"/>
      <c r="M33" s="188"/>
    </row>
    <row r="34" spans="1:13" ht="14.1" customHeight="1" x14ac:dyDescent="0.2">
      <c r="A34" s="41" t="s">
        <v>25</v>
      </c>
      <c r="B34" s="59">
        <f t="shared" si="4"/>
        <v>5774.387999999999</v>
      </c>
      <c r="C34" s="60">
        <v>46305.786999999997</v>
      </c>
      <c r="D34" s="88">
        <f t="shared" si="5"/>
        <v>12293.284999999996</v>
      </c>
      <c r="E34" s="89">
        <v>48820.659</v>
      </c>
      <c r="F34" s="125">
        <f t="shared" si="6"/>
        <v>12165.72219</v>
      </c>
      <c r="G34" s="142">
        <v>53362.835070000001</v>
      </c>
      <c r="H34" s="170">
        <f t="shared" si="8"/>
        <v>0</v>
      </c>
      <c r="I34" s="183">
        <v>14738.876840000001</v>
      </c>
      <c r="J34" s="198"/>
      <c r="K34" s="188"/>
      <c r="L34" s="187"/>
      <c r="M34" s="188"/>
    </row>
    <row r="35" spans="1:13" ht="14.1" customHeight="1" x14ac:dyDescent="0.2">
      <c r="A35" s="41" t="s">
        <v>26</v>
      </c>
      <c r="B35" s="59">
        <f t="shared" si="4"/>
        <v>1127.1670000000013</v>
      </c>
      <c r="C35" s="60">
        <v>47432.953999999998</v>
      </c>
      <c r="D35" s="88">
        <f t="shared" si="5"/>
        <v>2.0630000000019209</v>
      </c>
      <c r="E35" s="89">
        <v>48822.722000000002</v>
      </c>
      <c r="F35" s="125">
        <f t="shared" si="6"/>
        <v>0</v>
      </c>
      <c r="G35" s="142">
        <v>53362.835070000001</v>
      </c>
      <c r="H35" s="170">
        <f t="shared" si="8"/>
        <v>0</v>
      </c>
      <c r="I35" s="183">
        <v>14738.876840000001</v>
      </c>
      <c r="J35" s="198"/>
      <c r="K35" s="188"/>
      <c r="L35" s="187"/>
      <c r="M35" s="188"/>
    </row>
    <row r="36" spans="1:13" ht="14.1" customHeight="1" x14ac:dyDescent="0.2">
      <c r="J36" s="239"/>
      <c r="K36" s="239"/>
      <c r="L36" s="239"/>
      <c r="M36" s="239"/>
    </row>
    <row r="37" spans="1:13" ht="14.1" customHeight="1" x14ac:dyDescent="0.2">
      <c r="A37" s="2" t="s">
        <v>27</v>
      </c>
      <c r="B37" s="45">
        <v>2014</v>
      </c>
      <c r="C37" s="46">
        <f>C3+C20</f>
        <v>36000</v>
      </c>
      <c r="D37" s="105">
        <v>2015</v>
      </c>
      <c r="E37" s="92">
        <f>E3+E20</f>
        <v>42000</v>
      </c>
      <c r="F37" s="126">
        <v>2016</v>
      </c>
      <c r="G37" s="127">
        <f>G3+G20</f>
        <v>42000</v>
      </c>
      <c r="H37" s="162">
        <v>2017</v>
      </c>
      <c r="I37" s="199">
        <v>42000</v>
      </c>
      <c r="J37" s="195"/>
      <c r="K37" s="114"/>
      <c r="L37" s="184"/>
      <c r="M37" s="114"/>
    </row>
    <row r="38" spans="1:13" ht="14.1" customHeight="1" thickBot="1" x14ac:dyDescent="0.25">
      <c r="A38" s="2" t="s">
        <v>28</v>
      </c>
      <c r="B38" s="45">
        <v>2014</v>
      </c>
      <c r="C38" s="76">
        <f>C4+C21</f>
        <v>36000</v>
      </c>
      <c r="D38" s="105">
        <v>2015</v>
      </c>
      <c r="E38" s="106">
        <f>E4+E21</f>
        <v>42000</v>
      </c>
      <c r="F38" s="126">
        <v>2016</v>
      </c>
      <c r="G38" s="128">
        <f>G4+G21</f>
        <v>42000</v>
      </c>
      <c r="H38" s="162">
        <v>2017</v>
      </c>
      <c r="I38" s="200">
        <v>42000</v>
      </c>
      <c r="J38" s="195"/>
      <c r="K38" s="114"/>
      <c r="L38" s="184"/>
      <c r="M38" s="114"/>
    </row>
    <row r="39" spans="1:13" ht="14.1" customHeight="1" thickTop="1" x14ac:dyDescent="0.2">
      <c r="B39" s="253" t="s">
        <v>14</v>
      </c>
      <c r="C39" s="263"/>
      <c r="D39" s="255" t="s">
        <v>14</v>
      </c>
      <c r="E39" s="264"/>
      <c r="F39" s="243" t="s">
        <v>14</v>
      </c>
      <c r="G39" s="265"/>
      <c r="H39" s="247" t="s">
        <v>14</v>
      </c>
      <c r="I39" s="261"/>
      <c r="J39" s="259"/>
      <c r="K39" s="260"/>
      <c r="L39" s="204"/>
      <c r="M39" s="204"/>
    </row>
    <row r="40" spans="1:13" ht="14.1" customHeight="1" thickBot="1" x14ac:dyDescent="0.25">
      <c r="B40" s="47" t="s">
        <v>8</v>
      </c>
      <c r="C40" s="48" t="s">
        <v>0</v>
      </c>
      <c r="D40" s="93" t="s">
        <v>8</v>
      </c>
      <c r="E40" s="94" t="s">
        <v>0</v>
      </c>
      <c r="F40" s="129" t="s">
        <v>8</v>
      </c>
      <c r="G40" s="130" t="s">
        <v>0</v>
      </c>
      <c r="H40" s="164" t="s">
        <v>8</v>
      </c>
      <c r="I40" s="201" t="s">
        <v>0</v>
      </c>
      <c r="J40" s="197"/>
      <c r="K40" s="204"/>
      <c r="L40" s="186"/>
      <c r="M40" s="204"/>
    </row>
    <row r="41" spans="1:13" ht="14.1" customHeight="1" thickTop="1" x14ac:dyDescent="0.2">
      <c r="A41" s="41" t="s">
        <v>15</v>
      </c>
      <c r="B41" s="77">
        <f>C41</f>
        <v>18.190000000000001</v>
      </c>
      <c r="C41" s="77">
        <f t="shared" ref="C41:C52" si="9">C7+C24</f>
        <v>18.190000000000001</v>
      </c>
      <c r="D41" s="107">
        <f>E41</f>
        <v>50.680999999999997</v>
      </c>
      <c r="E41" s="107">
        <f t="shared" ref="E41:E52" si="10">E7+E24</f>
        <v>50.680999999999997</v>
      </c>
      <c r="F41" s="131">
        <f>G41</f>
        <v>12.407890000000002</v>
      </c>
      <c r="G41" s="147">
        <f t="shared" ref="G41:G52" si="11">G7+G24</f>
        <v>12.407890000000002</v>
      </c>
      <c r="H41" s="172">
        <f>I41</f>
        <v>5.79467</v>
      </c>
      <c r="I41" s="202">
        <f>I7+I24</f>
        <v>5.79467</v>
      </c>
      <c r="J41" s="198"/>
      <c r="K41" s="188"/>
      <c r="L41" s="187"/>
      <c r="M41" s="188"/>
    </row>
    <row r="42" spans="1:13" ht="14.1" customHeight="1" x14ac:dyDescent="0.2">
      <c r="A42" s="41" t="s">
        <v>16</v>
      </c>
      <c r="B42" s="78">
        <f t="shared" ref="B42:B52" si="12">C42-C41</f>
        <v>46.33</v>
      </c>
      <c r="C42" s="77">
        <f t="shared" si="9"/>
        <v>64.52</v>
      </c>
      <c r="D42" s="108">
        <f t="shared" ref="D42:D52" si="13">E42-E41</f>
        <v>67.689000000000007</v>
      </c>
      <c r="E42" s="107">
        <f t="shared" si="10"/>
        <v>118.37</v>
      </c>
      <c r="F42" s="132">
        <f t="shared" ref="F42:F52" si="14">G42-G41</f>
        <v>60.60958999999999</v>
      </c>
      <c r="G42" s="147">
        <f t="shared" si="11"/>
        <v>73.017479999999992</v>
      </c>
      <c r="H42" s="174">
        <f>I42-I41</f>
        <v>41.287909999999997</v>
      </c>
      <c r="I42" s="202">
        <f t="shared" ref="I42" si="15">I8+I25</f>
        <v>47.08258</v>
      </c>
      <c r="J42" s="198"/>
      <c r="K42" s="188"/>
      <c r="L42" s="187"/>
      <c r="M42" s="188"/>
    </row>
    <row r="43" spans="1:13" ht="14.1" customHeight="1" x14ac:dyDescent="0.2">
      <c r="A43" s="41" t="s">
        <v>17</v>
      </c>
      <c r="B43" s="78">
        <f t="shared" si="12"/>
        <v>8894.24</v>
      </c>
      <c r="C43" s="77">
        <f t="shared" si="9"/>
        <v>8958.76</v>
      </c>
      <c r="D43" s="108">
        <f t="shared" si="13"/>
        <v>7616.0869999999995</v>
      </c>
      <c r="E43" s="107">
        <f t="shared" si="10"/>
        <v>7734.4569999999994</v>
      </c>
      <c r="F43" s="132">
        <f t="shared" si="14"/>
        <v>7480.4754299999995</v>
      </c>
      <c r="G43" s="147">
        <f t="shared" si="11"/>
        <v>7553.4929099999999</v>
      </c>
      <c r="H43" s="174">
        <f t="shared" ref="H43:H52" si="16">I43-I42</f>
        <v>1778.4325200000001</v>
      </c>
      <c r="I43" s="202">
        <f t="shared" ref="I43" si="17">I9+I26</f>
        <v>1825.5151000000001</v>
      </c>
      <c r="J43" s="198"/>
      <c r="K43" s="188"/>
      <c r="L43" s="187"/>
      <c r="M43" s="188"/>
    </row>
    <row r="44" spans="1:13" ht="14.1" customHeight="1" x14ac:dyDescent="0.2">
      <c r="A44" s="41" t="s">
        <v>18</v>
      </c>
      <c r="B44" s="78">
        <f t="shared" si="12"/>
        <v>6205.9549999999999</v>
      </c>
      <c r="C44" s="77">
        <f t="shared" si="9"/>
        <v>15164.715</v>
      </c>
      <c r="D44" s="108">
        <f t="shared" si="13"/>
        <v>7962.0160000000005</v>
      </c>
      <c r="E44" s="107">
        <f t="shared" si="10"/>
        <v>15696.473</v>
      </c>
      <c r="F44" s="132">
        <f t="shared" si="14"/>
        <v>4659.0555799999993</v>
      </c>
      <c r="G44" s="147">
        <f t="shared" si="11"/>
        <v>12212.548489999999</v>
      </c>
      <c r="H44" s="174">
        <f t="shared" si="16"/>
        <v>13966.20744</v>
      </c>
      <c r="I44" s="202">
        <f>I10+I27</f>
        <v>15791.722540000001</v>
      </c>
      <c r="J44" s="198"/>
      <c r="K44" s="188"/>
      <c r="L44" s="187"/>
      <c r="M44" s="188"/>
    </row>
    <row r="45" spans="1:13" ht="14.1" customHeight="1" x14ac:dyDescent="0.2">
      <c r="A45" s="41" t="s">
        <v>19</v>
      </c>
      <c r="B45" s="78">
        <f t="shared" si="12"/>
        <v>9696.8189999999995</v>
      </c>
      <c r="C45" s="77">
        <f t="shared" si="9"/>
        <v>24861.534</v>
      </c>
      <c r="D45" s="108">
        <f t="shared" si="13"/>
        <v>9525.1970000000019</v>
      </c>
      <c r="E45" s="107">
        <f t="shared" si="10"/>
        <v>25221.670000000002</v>
      </c>
      <c r="F45" s="132">
        <f t="shared" si="14"/>
        <v>13961.466560000003</v>
      </c>
      <c r="G45" s="147">
        <f t="shared" si="11"/>
        <v>26174.015050000002</v>
      </c>
      <c r="H45" s="174">
        <f t="shared" si="16"/>
        <v>20.004339999999502</v>
      </c>
      <c r="I45" s="202">
        <f t="shared" ref="I45:I46" si="18">I11+I28</f>
        <v>15811.72688</v>
      </c>
      <c r="J45" s="198"/>
      <c r="K45" s="188"/>
      <c r="L45" s="187"/>
      <c r="M45" s="188"/>
    </row>
    <row r="46" spans="1:13" ht="14.1" customHeight="1" x14ac:dyDescent="0.2">
      <c r="A46" s="41" t="s">
        <v>20</v>
      </c>
      <c r="B46" s="78">
        <f t="shared" si="12"/>
        <v>28.791999999997643</v>
      </c>
      <c r="C46" s="77">
        <f t="shared" si="9"/>
        <v>24890.325999999997</v>
      </c>
      <c r="D46" s="108">
        <f t="shared" si="13"/>
        <v>397.75499999999738</v>
      </c>
      <c r="E46" s="107">
        <f t="shared" si="10"/>
        <v>25619.424999999999</v>
      </c>
      <c r="F46" s="132">
        <f t="shared" si="14"/>
        <v>70.43887999999788</v>
      </c>
      <c r="G46" s="147">
        <f t="shared" si="11"/>
        <v>26244.45393</v>
      </c>
      <c r="H46" s="174">
        <f t="shared" si="16"/>
        <v>0</v>
      </c>
      <c r="I46" s="202">
        <f t="shared" si="18"/>
        <v>15811.72688</v>
      </c>
      <c r="J46" s="198"/>
      <c r="K46" s="188"/>
      <c r="L46" s="187"/>
      <c r="M46" s="188"/>
    </row>
    <row r="47" spans="1:13" ht="14.1" customHeight="1" x14ac:dyDescent="0.2">
      <c r="A47" s="41" t="s">
        <v>21</v>
      </c>
      <c r="B47" s="78">
        <f t="shared" si="12"/>
        <v>4131.4630000000034</v>
      </c>
      <c r="C47" s="77">
        <f t="shared" si="9"/>
        <v>29021.789000000001</v>
      </c>
      <c r="D47" s="108">
        <f t="shared" si="13"/>
        <v>251.53900000000067</v>
      </c>
      <c r="E47" s="107">
        <f t="shared" si="10"/>
        <v>25870.964</v>
      </c>
      <c r="F47" s="132">
        <f t="shared" si="14"/>
        <v>4531.6658900000002</v>
      </c>
      <c r="G47" s="147">
        <f t="shared" si="11"/>
        <v>30776.11982</v>
      </c>
      <c r="H47" s="174">
        <f t="shared" si="16"/>
        <v>0</v>
      </c>
      <c r="I47" s="202">
        <f t="shared" ref="I47" si="19">I13+I30</f>
        <v>15811.72688</v>
      </c>
      <c r="J47" s="198"/>
      <c r="K47" s="188"/>
      <c r="L47" s="187"/>
      <c r="M47" s="188"/>
    </row>
    <row r="48" spans="1:13" ht="14.1" customHeight="1" x14ac:dyDescent="0.2">
      <c r="A48" s="41" t="s">
        <v>22</v>
      </c>
      <c r="B48" s="78">
        <f t="shared" si="12"/>
        <v>6703.3869999999988</v>
      </c>
      <c r="C48" s="77">
        <f t="shared" si="9"/>
        <v>35725.175999999999</v>
      </c>
      <c r="D48" s="108">
        <f t="shared" si="13"/>
        <v>12505.149000000005</v>
      </c>
      <c r="E48" s="107">
        <f t="shared" si="10"/>
        <v>38376.113000000005</v>
      </c>
      <c r="F48" s="132">
        <f t="shared" si="14"/>
        <v>11598.768780000006</v>
      </c>
      <c r="G48" s="147">
        <f t="shared" si="11"/>
        <v>42374.888600000006</v>
      </c>
      <c r="H48" s="174">
        <f t="shared" si="16"/>
        <v>0</v>
      </c>
      <c r="I48" s="202">
        <f t="shared" ref="I48" si="20">I14+I31</f>
        <v>15811.72688</v>
      </c>
      <c r="J48" s="198"/>
      <c r="K48" s="188"/>
      <c r="L48" s="187"/>
      <c r="M48" s="188"/>
    </row>
    <row r="49" spans="1:13" ht="14.1" customHeight="1" x14ac:dyDescent="0.2">
      <c r="A49" s="41" t="s">
        <v>23</v>
      </c>
      <c r="B49" s="78">
        <f t="shared" si="12"/>
        <v>355.62700000000041</v>
      </c>
      <c r="C49" s="77">
        <f t="shared" si="9"/>
        <v>36080.803</v>
      </c>
      <c r="D49" s="108">
        <f t="shared" si="13"/>
        <v>26.343000000000757</v>
      </c>
      <c r="E49" s="107">
        <f t="shared" si="10"/>
        <v>38402.456000000006</v>
      </c>
      <c r="F49" s="132">
        <f t="shared" si="14"/>
        <v>8.3977899999954388</v>
      </c>
      <c r="G49" s="147">
        <f t="shared" si="11"/>
        <v>42383.286390000001</v>
      </c>
      <c r="H49" s="174">
        <f t="shared" si="16"/>
        <v>0</v>
      </c>
      <c r="I49" s="202">
        <f t="shared" ref="I49" si="21">I15+I32</f>
        <v>15811.72688</v>
      </c>
      <c r="J49" s="198"/>
      <c r="K49" s="188"/>
      <c r="L49" s="187"/>
      <c r="M49" s="188"/>
    </row>
    <row r="50" spans="1:13" ht="14.1" customHeight="1" x14ac:dyDescent="0.2">
      <c r="A50" s="41" t="s">
        <v>24</v>
      </c>
      <c r="B50" s="78">
        <f t="shared" si="12"/>
        <v>6128.5409999999974</v>
      </c>
      <c r="C50" s="77">
        <f t="shared" si="9"/>
        <v>42209.343999999997</v>
      </c>
      <c r="D50" s="108">
        <f t="shared" si="13"/>
        <v>1.9360000000015134</v>
      </c>
      <c r="E50" s="107">
        <f t="shared" si="10"/>
        <v>38404.392000000007</v>
      </c>
      <c r="F50" s="132">
        <f t="shared" si="14"/>
        <v>1176.4236699999965</v>
      </c>
      <c r="G50" s="147">
        <f t="shared" si="11"/>
        <v>43559.710059999998</v>
      </c>
      <c r="H50" s="174">
        <f t="shared" si="16"/>
        <v>0</v>
      </c>
      <c r="I50" s="202">
        <f t="shared" ref="I50" si="22">I16+I33</f>
        <v>15811.72688</v>
      </c>
      <c r="J50" s="198"/>
      <c r="K50" s="188"/>
      <c r="L50" s="187"/>
      <c r="M50" s="188"/>
    </row>
    <row r="51" spans="1:13" ht="14.1" customHeight="1" x14ac:dyDescent="0.2">
      <c r="A51" s="41" t="s">
        <v>25</v>
      </c>
      <c r="B51" s="78">
        <f t="shared" si="12"/>
        <v>6261.265999999996</v>
      </c>
      <c r="C51" s="77">
        <f t="shared" si="9"/>
        <v>48470.609999999993</v>
      </c>
      <c r="D51" s="108">
        <f t="shared" si="13"/>
        <v>12870.475999999995</v>
      </c>
      <c r="E51" s="107">
        <f t="shared" si="10"/>
        <v>51274.868000000002</v>
      </c>
      <c r="F51" s="132">
        <f t="shared" si="14"/>
        <v>12954.731190000006</v>
      </c>
      <c r="G51" s="147">
        <f t="shared" si="11"/>
        <v>56514.441250000003</v>
      </c>
      <c r="H51" s="174">
        <f t="shared" si="16"/>
        <v>0</v>
      </c>
      <c r="I51" s="202">
        <f t="shared" ref="I51" si="23">I17+I34</f>
        <v>15811.72688</v>
      </c>
      <c r="J51" s="198"/>
      <c r="K51" s="188"/>
      <c r="L51" s="187"/>
      <c r="M51" s="188"/>
    </row>
    <row r="52" spans="1:13" ht="14.1" customHeight="1" x14ac:dyDescent="0.2">
      <c r="A52" s="41" t="s">
        <v>26</v>
      </c>
      <c r="B52" s="78">
        <f t="shared" si="12"/>
        <v>1186.9210000000021</v>
      </c>
      <c r="C52" s="77">
        <f t="shared" si="9"/>
        <v>49657.530999999995</v>
      </c>
      <c r="D52" s="108">
        <f t="shared" si="13"/>
        <v>60.493999999998778</v>
      </c>
      <c r="E52" s="107">
        <f t="shared" si="10"/>
        <v>51335.362000000001</v>
      </c>
      <c r="F52" s="132">
        <f t="shared" si="14"/>
        <v>1.0147199999992154</v>
      </c>
      <c r="G52" s="147">
        <f t="shared" si="11"/>
        <v>56515.455970000003</v>
      </c>
      <c r="H52" s="174">
        <f t="shared" si="16"/>
        <v>1.4342400000005</v>
      </c>
      <c r="I52" s="202">
        <f t="shared" ref="I52" si="24">I18+I35</f>
        <v>15813.161120000001</v>
      </c>
      <c r="J52" s="198"/>
      <c r="K52" s="188"/>
      <c r="L52" s="187"/>
      <c r="M52" s="188"/>
    </row>
    <row r="54" spans="1:13" ht="15.75" x14ac:dyDescent="0.25">
      <c r="A54" s="176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05"/>
      <c r="M54" s="205"/>
    </row>
    <row r="56" spans="1:13" x14ac:dyDescent="0.2">
      <c r="A56" s="2" t="s">
        <v>27</v>
      </c>
      <c r="B56" s="51">
        <v>2014</v>
      </c>
      <c r="C56" s="52">
        <v>2000</v>
      </c>
      <c r="D56" s="80">
        <v>2015</v>
      </c>
      <c r="E56" s="81">
        <v>2000</v>
      </c>
      <c r="F56" s="118">
        <v>2016</v>
      </c>
      <c r="G56" s="119">
        <v>2000</v>
      </c>
      <c r="H56" s="148">
        <v>2017</v>
      </c>
      <c r="I56" s="149"/>
      <c r="J56" s="14">
        <v>2018</v>
      </c>
      <c r="K56" s="3">
        <v>3000</v>
      </c>
      <c r="L56" s="206">
        <v>2019</v>
      </c>
      <c r="M56" s="207">
        <v>3000</v>
      </c>
    </row>
    <row r="57" spans="1:13" ht="13.5" thickBot="1" x14ac:dyDescent="0.25">
      <c r="A57" s="2" t="s">
        <v>28</v>
      </c>
      <c r="B57" s="51">
        <v>2014</v>
      </c>
      <c r="C57" s="62">
        <v>2000</v>
      </c>
      <c r="D57" s="80">
        <v>2015</v>
      </c>
      <c r="E57" s="91">
        <v>2000</v>
      </c>
      <c r="F57" s="118">
        <v>2016</v>
      </c>
      <c r="G57" s="117">
        <v>2000</v>
      </c>
      <c r="H57" s="148">
        <v>2017</v>
      </c>
      <c r="I57" s="159"/>
      <c r="J57" s="14">
        <v>2018</v>
      </c>
      <c r="K57" s="4">
        <v>3000</v>
      </c>
      <c r="L57" s="206">
        <v>2019</v>
      </c>
      <c r="M57" s="217">
        <v>3000</v>
      </c>
    </row>
    <row r="58" spans="1:13" ht="13.5" thickTop="1" x14ac:dyDescent="0.2">
      <c r="B58" s="74">
        <v>1351</v>
      </c>
      <c r="C58" s="75" t="s">
        <v>12</v>
      </c>
      <c r="D58" s="97">
        <v>1351</v>
      </c>
      <c r="E58" s="98" t="s">
        <v>12</v>
      </c>
      <c r="F58" s="120">
        <v>1351</v>
      </c>
      <c r="G58" s="121" t="s">
        <v>12</v>
      </c>
      <c r="H58" s="160">
        <v>1381</v>
      </c>
      <c r="I58" s="175">
        <v>9814</v>
      </c>
      <c r="J58" s="39">
        <v>1381</v>
      </c>
      <c r="K58" s="203" t="s">
        <v>33</v>
      </c>
      <c r="L58" s="229">
        <v>1381</v>
      </c>
      <c r="M58" s="231" t="s">
        <v>33</v>
      </c>
    </row>
    <row r="59" spans="1:13" ht="13.5" thickBot="1" x14ac:dyDescent="0.25">
      <c r="B59" s="56" t="s">
        <v>8</v>
      </c>
      <c r="C59" s="57" t="s">
        <v>0</v>
      </c>
      <c r="D59" s="85" t="s">
        <v>8</v>
      </c>
      <c r="E59" s="86" t="s">
        <v>0</v>
      </c>
      <c r="F59" s="122" t="s">
        <v>8</v>
      </c>
      <c r="G59" s="123" t="s">
        <v>0</v>
      </c>
      <c r="H59" s="153" t="s">
        <v>8</v>
      </c>
      <c r="I59" s="154" t="s">
        <v>0</v>
      </c>
      <c r="J59" s="18" t="s">
        <v>8</v>
      </c>
      <c r="K59" s="6" t="s">
        <v>0</v>
      </c>
      <c r="L59" s="211" t="s">
        <v>8</v>
      </c>
      <c r="M59" s="212" t="s">
        <v>0</v>
      </c>
    </row>
    <row r="60" spans="1:13" ht="13.5" thickTop="1" x14ac:dyDescent="0.2">
      <c r="A60" s="41" t="s">
        <v>15</v>
      </c>
      <c r="B60" s="58"/>
      <c r="C60" s="58"/>
      <c r="D60" s="87"/>
      <c r="E60" s="87"/>
      <c r="F60" s="124"/>
      <c r="G60" s="140"/>
      <c r="H60" s="169">
        <v>0</v>
      </c>
      <c r="I60" s="155"/>
      <c r="J60" s="19">
        <f>K60</f>
        <v>11.595940000000001</v>
      </c>
      <c r="K60" s="19">
        <v>11.595940000000001</v>
      </c>
      <c r="L60" s="213">
        <f>M60</f>
        <v>4.5820800000000004</v>
      </c>
      <c r="M60" s="213">
        <v>4.5820800000000004</v>
      </c>
    </row>
    <row r="61" spans="1:13" x14ac:dyDescent="0.2">
      <c r="A61" s="41" t="s">
        <v>16</v>
      </c>
      <c r="B61" s="59"/>
      <c r="C61" s="60"/>
      <c r="D61" s="88"/>
      <c r="E61" s="89"/>
      <c r="F61" s="125"/>
      <c r="G61" s="142"/>
      <c r="H61" s="170">
        <v>0</v>
      </c>
      <c r="I61" s="157"/>
      <c r="J61" s="20">
        <f t="shared" ref="J61:J71" si="25">K61-K60</f>
        <v>1271.0593000000001</v>
      </c>
      <c r="K61" s="15">
        <v>1282.65524</v>
      </c>
      <c r="L61" s="214">
        <f>M61-M60</f>
        <v>1289.2085200000001</v>
      </c>
      <c r="M61" s="215">
        <v>1293.7906</v>
      </c>
    </row>
    <row r="62" spans="1:13" x14ac:dyDescent="0.2">
      <c r="A62" s="41" t="s">
        <v>17</v>
      </c>
      <c r="B62" s="59"/>
      <c r="C62" s="60"/>
      <c r="D62" s="88"/>
      <c r="E62" s="89"/>
      <c r="F62" s="125"/>
      <c r="G62" s="142"/>
      <c r="H62" s="170">
        <f t="shared" ref="H62:H71" si="26">I62-I61</f>
        <v>0</v>
      </c>
      <c r="I62" s="157"/>
      <c r="J62" s="20">
        <f t="shared" si="25"/>
        <v>7.9539600000000519</v>
      </c>
      <c r="K62" s="15">
        <v>1290.6092000000001</v>
      </c>
      <c r="L62" s="214">
        <f t="shared" ref="L62:L70" si="27">M62-M61</f>
        <v>55.978669999999966</v>
      </c>
      <c r="M62" s="215">
        <v>1349.76927</v>
      </c>
    </row>
    <row r="63" spans="1:13" x14ac:dyDescent="0.2">
      <c r="A63" s="41" t="s">
        <v>18</v>
      </c>
      <c r="B63" s="59"/>
      <c r="C63" s="60"/>
      <c r="D63" s="88"/>
      <c r="E63" s="89"/>
      <c r="F63" s="125"/>
      <c r="G63" s="142"/>
      <c r="H63" s="170">
        <f t="shared" si="26"/>
        <v>8.29359</v>
      </c>
      <c r="I63" s="157">
        <v>8.29359</v>
      </c>
      <c r="J63" s="20">
        <f t="shared" si="25"/>
        <v>13.056319999999914</v>
      </c>
      <c r="K63" s="15">
        <v>1303.66552</v>
      </c>
      <c r="L63" s="214">
        <f t="shared" si="27"/>
        <v>10.322760000000017</v>
      </c>
      <c r="M63" s="215">
        <v>1360.09203</v>
      </c>
    </row>
    <row r="64" spans="1:13" x14ac:dyDescent="0.2">
      <c r="A64" s="41" t="s">
        <v>19</v>
      </c>
      <c r="B64" s="59"/>
      <c r="C64" s="60"/>
      <c r="D64" s="88"/>
      <c r="E64" s="89"/>
      <c r="F64" s="125"/>
      <c r="G64" s="142"/>
      <c r="H64" s="170">
        <f t="shared" si="26"/>
        <v>1120.35394</v>
      </c>
      <c r="I64" s="157">
        <v>1128.64753</v>
      </c>
      <c r="J64" s="20">
        <f t="shared" si="25"/>
        <v>1137.0158200000001</v>
      </c>
      <c r="K64" s="15">
        <v>2440.6813400000001</v>
      </c>
      <c r="L64" s="214">
        <f t="shared" si="27"/>
        <v>1111.1540699999998</v>
      </c>
      <c r="M64" s="215">
        <v>2471.2460999999998</v>
      </c>
    </row>
    <row r="65" spans="1:13" x14ac:dyDescent="0.2">
      <c r="A65" s="41" t="s">
        <v>20</v>
      </c>
      <c r="B65" s="59"/>
      <c r="C65" s="60"/>
      <c r="D65" s="88"/>
      <c r="E65" s="89"/>
      <c r="F65" s="125"/>
      <c r="G65" s="142"/>
      <c r="H65" s="170">
        <f t="shared" si="26"/>
        <v>0</v>
      </c>
      <c r="I65" s="157">
        <v>1128.64753</v>
      </c>
      <c r="J65" s="20">
        <f t="shared" si="25"/>
        <v>45.519069999999829</v>
      </c>
      <c r="K65" s="15">
        <v>2486.2004099999999</v>
      </c>
      <c r="L65" s="214">
        <f t="shared" si="27"/>
        <v>658.46208000000024</v>
      </c>
      <c r="M65" s="215">
        <v>3129.7081800000001</v>
      </c>
    </row>
    <row r="66" spans="1:13" x14ac:dyDescent="0.2">
      <c r="A66" s="41" t="s">
        <v>21</v>
      </c>
      <c r="B66" s="59"/>
      <c r="C66" s="60"/>
      <c r="D66" s="88"/>
      <c r="E66" s="89"/>
      <c r="F66" s="125"/>
      <c r="G66" s="142"/>
      <c r="H66" s="170">
        <f t="shared" si="26"/>
        <v>4.6999999995023245E-4</v>
      </c>
      <c r="I66" s="157">
        <v>1128.6479999999999</v>
      </c>
      <c r="J66" s="20">
        <f t="shared" si="25"/>
        <v>0</v>
      </c>
      <c r="K66" s="15">
        <v>2486.2004099999999</v>
      </c>
      <c r="L66" s="214">
        <f t="shared" si="27"/>
        <v>4.0199400000001333</v>
      </c>
      <c r="M66" s="215">
        <v>3133.7281200000002</v>
      </c>
    </row>
    <row r="67" spans="1:13" x14ac:dyDescent="0.2">
      <c r="A67" s="41" t="s">
        <v>22</v>
      </c>
      <c r="B67" s="59"/>
      <c r="C67" s="61"/>
      <c r="D67" s="88"/>
      <c r="E67" s="90"/>
      <c r="F67" s="125"/>
      <c r="G67" s="143"/>
      <c r="H67" s="170">
        <f t="shared" si="26"/>
        <v>990.87752999999998</v>
      </c>
      <c r="I67" s="158">
        <v>2119.5255299999999</v>
      </c>
      <c r="J67" s="20">
        <f t="shared" si="25"/>
        <v>1178.7180600000002</v>
      </c>
      <c r="K67" s="21">
        <v>3664.9184700000001</v>
      </c>
      <c r="L67" s="214">
        <f t="shared" si="27"/>
        <v>1214.8184200000001</v>
      </c>
      <c r="M67" s="216">
        <v>4348.5465400000003</v>
      </c>
    </row>
    <row r="68" spans="1:13" x14ac:dyDescent="0.2">
      <c r="A68" s="41" t="s">
        <v>23</v>
      </c>
      <c r="B68" s="59"/>
      <c r="C68" s="61"/>
      <c r="D68" s="88"/>
      <c r="E68" s="90"/>
      <c r="F68" s="125"/>
      <c r="G68" s="143"/>
      <c r="H68" s="170">
        <f t="shared" si="26"/>
        <v>19.20022999999992</v>
      </c>
      <c r="I68" s="158">
        <v>2138.7257599999998</v>
      </c>
      <c r="J68" s="20">
        <f t="shared" si="25"/>
        <v>15.981530000000021</v>
      </c>
      <c r="K68" s="21">
        <v>3680.9</v>
      </c>
      <c r="L68" s="214">
        <f t="shared" si="27"/>
        <v>28.395340000000033</v>
      </c>
      <c r="M68" s="216">
        <v>4376.9418800000003</v>
      </c>
    </row>
    <row r="69" spans="1:13" x14ac:dyDescent="0.2">
      <c r="A69" s="41" t="s">
        <v>24</v>
      </c>
      <c r="B69" s="59"/>
      <c r="C69" s="60"/>
      <c r="D69" s="88"/>
      <c r="E69" s="89"/>
      <c r="F69" s="125"/>
      <c r="G69" s="142"/>
      <c r="H69" s="170">
        <f t="shared" si="26"/>
        <v>0</v>
      </c>
      <c r="I69" s="157">
        <v>2138.7257599999998</v>
      </c>
      <c r="J69" s="20">
        <f t="shared" si="25"/>
        <v>2.2599999997510167E-3</v>
      </c>
      <c r="K69" s="15">
        <v>3680.9022599999998</v>
      </c>
      <c r="L69" s="214">
        <f t="shared" si="27"/>
        <v>0</v>
      </c>
      <c r="M69" s="215">
        <v>4376.9418800000003</v>
      </c>
    </row>
    <row r="70" spans="1:13" x14ac:dyDescent="0.2">
      <c r="A70" s="41" t="s">
        <v>25</v>
      </c>
      <c r="B70" s="59"/>
      <c r="C70" s="60"/>
      <c r="D70" s="88"/>
      <c r="E70" s="89"/>
      <c r="F70" s="125"/>
      <c r="G70" s="142"/>
      <c r="H70" s="170">
        <f t="shared" si="26"/>
        <v>1068.6524800000002</v>
      </c>
      <c r="I70" s="157">
        <v>3207.37824</v>
      </c>
      <c r="J70" s="20">
        <f t="shared" si="25"/>
        <v>1074.3816400000005</v>
      </c>
      <c r="K70" s="15">
        <v>4755.2839000000004</v>
      </c>
      <c r="L70" s="214">
        <f t="shared" si="27"/>
        <v>1272.49874</v>
      </c>
      <c r="M70" s="215">
        <v>5649.4406200000003</v>
      </c>
    </row>
    <row r="71" spans="1:13" x14ac:dyDescent="0.2">
      <c r="A71" s="41" t="s">
        <v>26</v>
      </c>
      <c r="B71" s="59"/>
      <c r="C71" s="60"/>
      <c r="D71" s="88"/>
      <c r="E71" s="89"/>
      <c r="F71" s="125"/>
      <c r="G71" s="142"/>
      <c r="H71" s="170">
        <f t="shared" si="26"/>
        <v>9.4442100000001119</v>
      </c>
      <c r="I71" s="157">
        <v>3216.8224500000001</v>
      </c>
      <c r="J71" s="20">
        <f t="shared" si="25"/>
        <v>6.3677199999992808</v>
      </c>
      <c r="K71" s="15">
        <v>4761.6516199999996</v>
      </c>
      <c r="L71" s="214">
        <f>NI11-M70</f>
        <v>-5649.4406200000003</v>
      </c>
      <c r="M71" s="215"/>
    </row>
    <row r="73" spans="1:13" x14ac:dyDescent="0.2">
      <c r="A73" s="2" t="s">
        <v>27</v>
      </c>
      <c r="B73" s="51">
        <v>2014</v>
      </c>
      <c r="C73" s="52">
        <v>34000</v>
      </c>
      <c r="D73" s="80">
        <v>2015</v>
      </c>
      <c r="E73" s="81">
        <v>40000</v>
      </c>
      <c r="F73" s="118">
        <v>2016</v>
      </c>
      <c r="G73" s="119">
        <v>40000</v>
      </c>
      <c r="H73" s="148">
        <v>2017</v>
      </c>
      <c r="I73" s="149"/>
      <c r="J73" s="14">
        <v>2018</v>
      </c>
      <c r="K73" s="3">
        <v>51000</v>
      </c>
      <c r="L73" s="206">
        <v>2019</v>
      </c>
      <c r="M73" s="207">
        <v>51000</v>
      </c>
    </row>
    <row r="74" spans="1:13" ht="13.5" thickBot="1" x14ac:dyDescent="0.25">
      <c r="A74" s="2" t="s">
        <v>28</v>
      </c>
      <c r="B74" s="51">
        <v>2014</v>
      </c>
      <c r="C74" s="62">
        <v>34000</v>
      </c>
      <c r="D74" s="80">
        <v>2015</v>
      </c>
      <c r="E74" s="91">
        <v>40000</v>
      </c>
      <c r="F74" s="118">
        <v>2016</v>
      </c>
      <c r="G74" s="117">
        <v>40000</v>
      </c>
      <c r="H74" s="148">
        <v>2017</v>
      </c>
      <c r="I74" s="159"/>
      <c r="J74" s="14">
        <v>2018</v>
      </c>
      <c r="K74" s="4">
        <v>51000</v>
      </c>
      <c r="L74" s="206">
        <v>2019</v>
      </c>
      <c r="M74" s="217">
        <v>51000</v>
      </c>
    </row>
    <row r="75" spans="1:13" ht="13.5" thickTop="1" x14ac:dyDescent="0.2">
      <c r="B75" s="74">
        <v>1355</v>
      </c>
      <c r="C75" s="75" t="s">
        <v>13</v>
      </c>
      <c r="D75" s="97">
        <v>1355</v>
      </c>
      <c r="E75" s="98" t="s">
        <v>13</v>
      </c>
      <c r="F75" s="120">
        <v>1355</v>
      </c>
      <c r="G75" s="121" t="s">
        <v>13</v>
      </c>
      <c r="H75" s="160">
        <v>1381</v>
      </c>
      <c r="I75" s="175">
        <v>9822</v>
      </c>
      <c r="J75" s="39">
        <v>1381</v>
      </c>
      <c r="K75" s="203">
        <v>9822</v>
      </c>
      <c r="L75" s="229">
        <v>1385</v>
      </c>
      <c r="M75" s="231">
        <v>9822</v>
      </c>
    </row>
    <row r="76" spans="1:13" ht="13.5" thickBot="1" x14ac:dyDescent="0.25">
      <c r="B76" s="56" t="s">
        <v>8</v>
      </c>
      <c r="C76" s="57" t="s">
        <v>0</v>
      </c>
      <c r="D76" s="85" t="s">
        <v>8</v>
      </c>
      <c r="E76" s="86" t="s">
        <v>0</v>
      </c>
      <c r="F76" s="122" t="s">
        <v>8</v>
      </c>
      <c r="G76" s="123" t="s">
        <v>0</v>
      </c>
      <c r="H76" s="153" t="s">
        <v>8</v>
      </c>
      <c r="I76" s="154" t="s">
        <v>0</v>
      </c>
      <c r="J76" s="18" t="s">
        <v>8</v>
      </c>
      <c r="K76" s="6" t="s">
        <v>0</v>
      </c>
      <c r="L76" s="211" t="s">
        <v>8</v>
      </c>
      <c r="M76" s="212" t="s">
        <v>0</v>
      </c>
    </row>
    <row r="77" spans="1:13" ht="13.5" thickTop="1" x14ac:dyDescent="0.2">
      <c r="A77" s="41" t="s">
        <v>15</v>
      </c>
      <c r="B77" s="58"/>
      <c r="C77" s="58"/>
      <c r="D77" s="87"/>
      <c r="E77" s="87"/>
      <c r="F77" s="124"/>
      <c r="G77" s="140"/>
      <c r="H77" s="169">
        <f>I77</f>
        <v>0</v>
      </c>
      <c r="I77" s="155">
        <v>0</v>
      </c>
      <c r="J77" s="19">
        <f>K77</f>
        <v>667.91913</v>
      </c>
      <c r="K77" s="19">
        <v>667.91913</v>
      </c>
      <c r="L77" s="213">
        <f>M77</f>
        <v>1101.79882</v>
      </c>
      <c r="M77" s="213">
        <v>1101.79882</v>
      </c>
    </row>
    <row r="78" spans="1:13" x14ac:dyDescent="0.2">
      <c r="A78" s="41" t="s">
        <v>16</v>
      </c>
      <c r="B78" s="59"/>
      <c r="C78" s="60"/>
      <c r="D78" s="88"/>
      <c r="E78" s="89"/>
      <c r="F78" s="125"/>
      <c r="G78" s="142"/>
      <c r="H78" s="170">
        <f t="shared" ref="H78:H88" si="28">I78-I77</f>
        <v>0</v>
      </c>
      <c r="I78" s="157"/>
      <c r="J78" s="20">
        <f t="shared" ref="J78:J88" si="29">K78-K77</f>
        <v>15434.30919</v>
      </c>
      <c r="K78" s="15">
        <v>16102.22832</v>
      </c>
      <c r="L78" s="214">
        <f>M78-M77</f>
        <v>7876.8752999999997</v>
      </c>
      <c r="M78" s="215">
        <v>8978.6741199999997</v>
      </c>
    </row>
    <row r="79" spans="1:13" x14ac:dyDescent="0.2">
      <c r="A79" s="41" t="s">
        <v>17</v>
      </c>
      <c r="B79" s="59"/>
      <c r="C79" s="60"/>
      <c r="D79" s="88"/>
      <c r="E79" s="89"/>
      <c r="F79" s="125"/>
      <c r="G79" s="142"/>
      <c r="H79" s="170">
        <f t="shared" si="28"/>
        <v>0</v>
      </c>
      <c r="I79" s="157"/>
      <c r="J79" s="20">
        <f t="shared" si="29"/>
        <v>807.60764000000017</v>
      </c>
      <c r="K79" s="15">
        <v>16909.83596</v>
      </c>
      <c r="L79" s="214">
        <f t="shared" ref="L79:L88" si="30">M79-M78</f>
        <v>948.79763000000094</v>
      </c>
      <c r="M79" s="215">
        <v>9927.4717500000006</v>
      </c>
    </row>
    <row r="80" spans="1:13" x14ac:dyDescent="0.2">
      <c r="A80" s="41" t="s">
        <v>18</v>
      </c>
      <c r="B80" s="59"/>
      <c r="C80" s="60"/>
      <c r="D80" s="88"/>
      <c r="E80" s="89"/>
      <c r="F80" s="125"/>
      <c r="G80" s="142"/>
      <c r="H80" s="170">
        <f t="shared" si="28"/>
        <v>192.63394</v>
      </c>
      <c r="I80" s="157">
        <v>192.63394</v>
      </c>
      <c r="J80" s="20">
        <f t="shared" si="29"/>
        <v>607.78944000000047</v>
      </c>
      <c r="K80" s="15">
        <v>17517.625400000001</v>
      </c>
      <c r="L80" s="214">
        <f t="shared" si="30"/>
        <v>459.38645999999972</v>
      </c>
      <c r="M80" s="215">
        <v>10386.85821</v>
      </c>
    </row>
    <row r="81" spans="1:13" x14ac:dyDescent="0.2">
      <c r="A81" s="41" t="s">
        <v>19</v>
      </c>
      <c r="B81" s="59"/>
      <c r="C81" s="60"/>
      <c r="D81" s="88"/>
      <c r="E81" s="89"/>
      <c r="F81" s="125"/>
      <c r="G81" s="142"/>
      <c r="H81" s="170">
        <f t="shared" si="28"/>
        <v>14410.70038</v>
      </c>
      <c r="I81" s="157">
        <v>14603.33432</v>
      </c>
      <c r="J81" s="20">
        <f t="shared" si="29"/>
        <v>9632.4230399999979</v>
      </c>
      <c r="K81" s="15">
        <v>27150.048439999999</v>
      </c>
      <c r="L81" s="214">
        <f t="shared" si="30"/>
        <v>9630.6280500000012</v>
      </c>
      <c r="M81" s="215">
        <v>20017.486260000001</v>
      </c>
    </row>
    <row r="82" spans="1:13" x14ac:dyDescent="0.2">
      <c r="A82" s="41" t="s">
        <v>20</v>
      </c>
      <c r="B82" s="59"/>
      <c r="C82" s="60"/>
      <c r="D82" s="88"/>
      <c r="E82" s="89"/>
      <c r="F82" s="125"/>
      <c r="G82" s="142"/>
      <c r="H82" s="170">
        <f t="shared" si="28"/>
        <v>241.59583000000021</v>
      </c>
      <c r="I82" s="157">
        <v>14844.93015</v>
      </c>
      <c r="J82" s="20">
        <f t="shared" si="29"/>
        <v>1457.9117500000029</v>
      </c>
      <c r="K82" s="15">
        <v>28607.960190000002</v>
      </c>
      <c r="L82" s="214">
        <f t="shared" si="30"/>
        <v>409.36521999999968</v>
      </c>
      <c r="M82" s="215">
        <v>20426.851480000001</v>
      </c>
    </row>
    <row r="83" spans="1:13" x14ac:dyDescent="0.2">
      <c r="A83" s="41" t="s">
        <v>21</v>
      </c>
      <c r="B83" s="59"/>
      <c r="C83" s="60"/>
      <c r="D83" s="88"/>
      <c r="E83" s="89"/>
      <c r="F83" s="125"/>
      <c r="G83" s="142"/>
      <c r="H83" s="170">
        <f t="shared" si="28"/>
        <v>439.0339299999996</v>
      </c>
      <c r="I83" s="157">
        <v>15283.96408</v>
      </c>
      <c r="J83" s="20">
        <f t="shared" si="29"/>
        <v>15.914170000000013</v>
      </c>
      <c r="K83" s="15">
        <v>28623.874360000002</v>
      </c>
      <c r="L83" s="214">
        <f t="shared" si="30"/>
        <v>443.92704999999842</v>
      </c>
      <c r="M83" s="215">
        <v>20870.77853</v>
      </c>
    </row>
    <row r="84" spans="1:13" x14ac:dyDescent="0.2">
      <c r="A84" s="41" t="s">
        <v>22</v>
      </c>
      <c r="B84" s="59"/>
      <c r="C84" s="61"/>
      <c r="D84" s="88"/>
      <c r="E84" s="90"/>
      <c r="F84" s="125"/>
      <c r="G84" s="143"/>
      <c r="H84" s="170">
        <f t="shared" si="28"/>
        <v>15968.327480000002</v>
      </c>
      <c r="I84" s="158">
        <v>31252.291560000001</v>
      </c>
      <c r="J84" s="20">
        <f t="shared" si="29"/>
        <v>9266.2600699999966</v>
      </c>
      <c r="K84" s="21">
        <v>37890.134429999998</v>
      </c>
      <c r="L84" s="214">
        <f t="shared" si="30"/>
        <v>9459.2393499999998</v>
      </c>
      <c r="M84" s="216">
        <v>30330.017879999999</v>
      </c>
    </row>
    <row r="85" spans="1:13" x14ac:dyDescent="0.2">
      <c r="A85" s="41" t="s">
        <v>23</v>
      </c>
      <c r="B85" s="59"/>
      <c r="C85" s="61"/>
      <c r="D85" s="88"/>
      <c r="E85" s="90"/>
      <c r="F85" s="125"/>
      <c r="G85" s="143"/>
      <c r="H85" s="170">
        <f t="shared" si="28"/>
        <v>422.1232799999998</v>
      </c>
      <c r="I85" s="158">
        <v>31674.414840000001</v>
      </c>
      <c r="J85" s="20">
        <f t="shared" si="29"/>
        <v>619.47551000000385</v>
      </c>
      <c r="K85" s="21">
        <v>38509.609940000002</v>
      </c>
      <c r="L85" s="214">
        <f t="shared" si="30"/>
        <v>843.09973000000173</v>
      </c>
      <c r="M85" s="216">
        <v>31173.117610000001</v>
      </c>
    </row>
    <row r="86" spans="1:13" x14ac:dyDescent="0.2">
      <c r="A86" s="41" t="s">
        <v>24</v>
      </c>
      <c r="B86" s="59"/>
      <c r="C86" s="60"/>
      <c r="D86" s="88"/>
      <c r="E86" s="89"/>
      <c r="F86" s="125"/>
      <c r="G86" s="142"/>
      <c r="H86" s="170">
        <f t="shared" si="28"/>
        <v>184.12420999999813</v>
      </c>
      <c r="I86" s="157">
        <v>31858.539049999999</v>
      </c>
      <c r="J86" s="20">
        <f t="shared" si="29"/>
        <v>511.77651999999944</v>
      </c>
      <c r="K86" s="15">
        <v>39021.386460000002</v>
      </c>
      <c r="L86" s="214">
        <f t="shared" si="30"/>
        <v>487.68078999999852</v>
      </c>
      <c r="M86" s="215">
        <v>31660.7984</v>
      </c>
    </row>
    <row r="87" spans="1:13" x14ac:dyDescent="0.2">
      <c r="A87" s="41" t="s">
        <v>25</v>
      </c>
      <c r="B87" s="59"/>
      <c r="C87" s="60"/>
      <c r="D87" s="88"/>
      <c r="E87" s="89"/>
      <c r="F87" s="125"/>
      <c r="G87" s="142"/>
      <c r="H87" s="170">
        <f t="shared" si="28"/>
        <v>14916.908779999998</v>
      </c>
      <c r="I87" s="157">
        <v>46775.447829999997</v>
      </c>
      <c r="J87" s="20">
        <f t="shared" si="29"/>
        <v>7932.6589299999978</v>
      </c>
      <c r="K87" s="15">
        <v>46954.045389999999</v>
      </c>
      <c r="L87" s="214">
        <f t="shared" si="30"/>
        <v>9106.0187700000024</v>
      </c>
      <c r="M87" s="215">
        <v>40766.817170000002</v>
      </c>
    </row>
    <row r="88" spans="1:13" x14ac:dyDescent="0.2">
      <c r="A88" s="41" t="s">
        <v>26</v>
      </c>
      <c r="B88" s="59"/>
      <c r="C88" s="60"/>
      <c r="D88" s="88"/>
      <c r="E88" s="89"/>
      <c r="F88" s="125"/>
      <c r="G88" s="142"/>
      <c r="H88" s="170">
        <f t="shared" si="28"/>
        <v>720.03512000000046</v>
      </c>
      <c r="I88" s="157">
        <v>47495.482949999998</v>
      </c>
      <c r="J88" s="20">
        <f t="shared" si="29"/>
        <v>735.48657000000094</v>
      </c>
      <c r="K88" s="15">
        <v>47689.53196</v>
      </c>
      <c r="L88" s="214">
        <f t="shared" si="30"/>
        <v>-40766.817170000002</v>
      </c>
      <c r="M88" s="215"/>
    </row>
    <row r="92" spans="1:13" x14ac:dyDescent="0.2">
      <c r="B92" s="45">
        <v>2014</v>
      </c>
      <c r="C92" s="46">
        <v>36000</v>
      </c>
      <c r="D92" s="105">
        <v>2015</v>
      </c>
      <c r="E92" s="92">
        <v>42000</v>
      </c>
      <c r="F92" s="126">
        <v>2016</v>
      </c>
      <c r="G92" s="127">
        <v>42000</v>
      </c>
      <c r="H92" s="162">
        <v>2017</v>
      </c>
      <c r="I92" s="163">
        <v>42000</v>
      </c>
      <c r="J92" s="33">
        <v>2018</v>
      </c>
      <c r="K92" s="34">
        <v>54000</v>
      </c>
      <c r="L92" s="236">
        <v>2019</v>
      </c>
      <c r="M92" s="232">
        <v>54000</v>
      </c>
    </row>
    <row r="93" spans="1:13" ht="13.5" thickBot="1" x14ac:dyDescent="0.25">
      <c r="B93" s="45">
        <v>2014</v>
      </c>
      <c r="C93" s="76">
        <v>36000</v>
      </c>
      <c r="D93" s="105">
        <v>2015</v>
      </c>
      <c r="E93" s="106">
        <v>42000</v>
      </c>
      <c r="F93" s="126">
        <v>2016</v>
      </c>
      <c r="G93" s="128">
        <v>42000</v>
      </c>
      <c r="H93" s="162">
        <v>2017</v>
      </c>
      <c r="I93" s="171">
        <v>57000</v>
      </c>
      <c r="J93" s="33">
        <v>2018</v>
      </c>
      <c r="K93" s="42">
        <v>54000</v>
      </c>
      <c r="L93" s="236">
        <v>2019</v>
      </c>
      <c r="M93" s="233">
        <v>54000</v>
      </c>
    </row>
    <row r="94" spans="1:13" ht="13.5" thickTop="1" x14ac:dyDescent="0.2">
      <c r="B94" s="253" t="s">
        <v>14</v>
      </c>
      <c r="C94" s="263"/>
      <c r="D94" s="255" t="s">
        <v>14</v>
      </c>
      <c r="E94" s="264"/>
      <c r="F94" s="243" t="s">
        <v>14</v>
      </c>
      <c r="G94" s="265"/>
      <c r="H94" s="247" t="s">
        <v>14</v>
      </c>
      <c r="I94" s="262"/>
      <c r="J94" s="245" t="s">
        <v>14</v>
      </c>
      <c r="K94" s="266"/>
      <c r="L94" s="257" t="s">
        <v>14</v>
      </c>
      <c r="M94" s="258"/>
    </row>
    <row r="95" spans="1:13" ht="13.5" thickBot="1" x14ac:dyDescent="0.25">
      <c r="B95" s="47" t="s">
        <v>8</v>
      </c>
      <c r="C95" s="48" t="s">
        <v>0</v>
      </c>
      <c r="D95" s="93" t="s">
        <v>8</v>
      </c>
      <c r="E95" s="94" t="s">
        <v>0</v>
      </c>
      <c r="F95" s="129" t="s">
        <v>8</v>
      </c>
      <c r="G95" s="130" t="s">
        <v>0</v>
      </c>
      <c r="H95" s="164" t="s">
        <v>8</v>
      </c>
      <c r="I95" s="165" t="s">
        <v>0</v>
      </c>
      <c r="J95" s="35" t="s">
        <v>8</v>
      </c>
      <c r="K95" s="36" t="s">
        <v>0</v>
      </c>
      <c r="L95" s="237" t="s">
        <v>8</v>
      </c>
      <c r="M95" s="234" t="s">
        <v>0</v>
      </c>
    </row>
    <row r="96" spans="1:13" ht="13.5" thickTop="1" x14ac:dyDescent="0.2">
      <c r="A96" s="41" t="s">
        <v>15</v>
      </c>
      <c r="B96" s="77">
        <v>18.190000000000001</v>
      </c>
      <c r="C96" s="77">
        <v>18.190000000000001</v>
      </c>
      <c r="D96" s="107">
        <v>50.680999999999997</v>
      </c>
      <c r="E96" s="107">
        <v>50.680999999999997</v>
      </c>
      <c r="F96" s="131">
        <v>12.407890000000002</v>
      </c>
      <c r="G96" s="147">
        <v>12.407890000000002</v>
      </c>
      <c r="H96" s="172">
        <f>I96</f>
        <v>5.79467</v>
      </c>
      <c r="I96" s="173">
        <f>I41+I60+I77</f>
        <v>5.79467</v>
      </c>
      <c r="J96" s="43">
        <f>K96</f>
        <v>679.51507000000004</v>
      </c>
      <c r="K96" s="43">
        <f>K60+K77</f>
        <v>679.51507000000004</v>
      </c>
      <c r="L96" s="235">
        <f>M96</f>
        <v>1106.3808999999999</v>
      </c>
      <c r="M96" s="235">
        <f>M60+M77</f>
        <v>1106.3808999999999</v>
      </c>
    </row>
    <row r="97" spans="1:13" x14ac:dyDescent="0.2">
      <c r="A97" s="41" t="s">
        <v>16</v>
      </c>
      <c r="B97" s="78">
        <v>46.33</v>
      </c>
      <c r="C97" s="77">
        <v>64.52</v>
      </c>
      <c r="D97" s="108">
        <v>67.689000000000007</v>
      </c>
      <c r="E97" s="107">
        <v>118.37</v>
      </c>
      <c r="F97" s="132">
        <v>60.60958999999999</v>
      </c>
      <c r="G97" s="147">
        <v>73.017479999999992</v>
      </c>
      <c r="H97" s="174">
        <f>I97-I96</f>
        <v>41.287909999999997</v>
      </c>
      <c r="I97" s="173">
        <f t="shared" ref="I97:I107" si="31">I42+I61+I78</f>
        <v>47.08258</v>
      </c>
      <c r="J97" s="44">
        <f>K97-K96</f>
        <v>16705.368490000001</v>
      </c>
      <c r="K97" s="43">
        <f t="shared" ref="K97:M107" si="32">K61+K78</f>
        <v>17384.883560000002</v>
      </c>
      <c r="L97" s="238">
        <f>M97-M96</f>
        <v>9166.0838199999998</v>
      </c>
      <c r="M97" s="235">
        <f t="shared" si="32"/>
        <v>10272.46472</v>
      </c>
    </row>
    <row r="98" spans="1:13" x14ac:dyDescent="0.2">
      <c r="A98" s="41" t="s">
        <v>17</v>
      </c>
      <c r="B98" s="78">
        <v>8894.24</v>
      </c>
      <c r="C98" s="77">
        <v>8958.76</v>
      </c>
      <c r="D98" s="108">
        <v>7616.0869999999995</v>
      </c>
      <c r="E98" s="107">
        <v>7734.4569999999994</v>
      </c>
      <c r="F98" s="132">
        <v>7480.4754299999995</v>
      </c>
      <c r="G98" s="147">
        <v>7553.4929099999999</v>
      </c>
      <c r="H98" s="174">
        <f>I98-I97</f>
        <v>1778.4325200000001</v>
      </c>
      <c r="I98" s="173">
        <f t="shared" si="31"/>
        <v>1825.5151000000001</v>
      </c>
      <c r="J98" s="44">
        <f>K98-K97</f>
        <v>815.56159999999727</v>
      </c>
      <c r="K98" s="43">
        <f t="shared" si="32"/>
        <v>18200.445159999999</v>
      </c>
      <c r="L98" s="238">
        <f t="shared" ref="L98:L107" si="33">M98-M97</f>
        <v>1004.7763000000014</v>
      </c>
      <c r="M98" s="235">
        <f t="shared" si="32"/>
        <v>11277.241020000001</v>
      </c>
    </row>
    <row r="99" spans="1:13" x14ac:dyDescent="0.2">
      <c r="A99" s="41" t="s">
        <v>18</v>
      </c>
      <c r="B99" s="78">
        <v>6205.9549999999999</v>
      </c>
      <c r="C99" s="77">
        <v>15164.715</v>
      </c>
      <c r="D99" s="108">
        <v>7962.0160000000005</v>
      </c>
      <c r="E99" s="107">
        <v>15696.473</v>
      </c>
      <c r="F99" s="132">
        <v>4659.0555799999993</v>
      </c>
      <c r="G99" s="147">
        <v>12212.548489999999</v>
      </c>
      <c r="H99" s="174">
        <f>I99-I98</f>
        <v>14167.134969999999</v>
      </c>
      <c r="I99" s="173">
        <f t="shared" si="31"/>
        <v>15992.65007</v>
      </c>
      <c r="J99" s="44">
        <f t="shared" ref="J99:J107" si="34">K99-K98</f>
        <v>620.84576000000015</v>
      </c>
      <c r="K99" s="43">
        <f t="shared" si="32"/>
        <v>18821.290919999999</v>
      </c>
      <c r="L99" s="238">
        <f t="shared" si="33"/>
        <v>469.70921999999882</v>
      </c>
      <c r="M99" s="235">
        <f t="shared" si="32"/>
        <v>11746.95024</v>
      </c>
    </row>
    <row r="100" spans="1:13" x14ac:dyDescent="0.2">
      <c r="A100" s="41" t="s">
        <v>19</v>
      </c>
      <c r="B100" s="78">
        <v>9696.8189999999995</v>
      </c>
      <c r="C100" s="77">
        <v>24861.534</v>
      </c>
      <c r="D100" s="108">
        <v>9525.1970000000019</v>
      </c>
      <c r="E100" s="107">
        <v>25221.670000000002</v>
      </c>
      <c r="F100" s="132">
        <v>13961.466560000003</v>
      </c>
      <c r="G100" s="147">
        <v>26174.015050000002</v>
      </c>
      <c r="H100" s="174">
        <f>I100-I99</f>
        <v>15551.058659999999</v>
      </c>
      <c r="I100" s="173">
        <f t="shared" si="31"/>
        <v>31543.708729999998</v>
      </c>
      <c r="J100" s="44">
        <f t="shared" si="34"/>
        <v>10769.438859999998</v>
      </c>
      <c r="K100" s="43">
        <f t="shared" si="32"/>
        <v>29590.729779999998</v>
      </c>
      <c r="L100" s="238">
        <f t="shared" si="33"/>
        <v>10741.782120000002</v>
      </c>
      <c r="M100" s="235">
        <f t="shared" si="32"/>
        <v>22488.732360000002</v>
      </c>
    </row>
    <row r="101" spans="1:13" x14ac:dyDescent="0.2">
      <c r="A101" s="41" t="s">
        <v>20</v>
      </c>
      <c r="B101" s="78">
        <v>28.791999999997643</v>
      </c>
      <c r="C101" s="77">
        <v>24890.325999999997</v>
      </c>
      <c r="D101" s="108">
        <v>397.75499999999738</v>
      </c>
      <c r="E101" s="107">
        <v>25619.424999999999</v>
      </c>
      <c r="F101" s="132">
        <v>70.43887999999788</v>
      </c>
      <c r="G101" s="147">
        <v>26244.45393</v>
      </c>
      <c r="H101" s="174">
        <f t="shared" ref="H101:H107" si="35">I101-I100</f>
        <v>241.59583000000202</v>
      </c>
      <c r="I101" s="173">
        <f t="shared" si="31"/>
        <v>31785.30456</v>
      </c>
      <c r="J101" s="44">
        <f t="shared" si="34"/>
        <v>1503.430820000005</v>
      </c>
      <c r="K101" s="43">
        <f t="shared" si="32"/>
        <v>31094.160600000003</v>
      </c>
      <c r="L101" s="238">
        <f t="shared" si="33"/>
        <v>1067.8273000000008</v>
      </c>
      <c r="M101" s="235">
        <f t="shared" si="32"/>
        <v>23556.559660000003</v>
      </c>
    </row>
    <row r="102" spans="1:13" x14ac:dyDescent="0.2">
      <c r="A102" s="41" t="s">
        <v>21</v>
      </c>
      <c r="B102" s="78">
        <v>4131.4630000000034</v>
      </c>
      <c r="C102" s="77">
        <v>29021.789000000001</v>
      </c>
      <c r="D102" s="108">
        <v>251.53900000000067</v>
      </c>
      <c r="E102" s="107">
        <v>25870.964</v>
      </c>
      <c r="F102" s="132">
        <v>4531.6658900000002</v>
      </c>
      <c r="G102" s="147">
        <v>30776.11982</v>
      </c>
      <c r="H102" s="174">
        <f t="shared" si="35"/>
        <v>439.03440000000046</v>
      </c>
      <c r="I102" s="173">
        <f t="shared" si="31"/>
        <v>32224.338960000001</v>
      </c>
      <c r="J102" s="44">
        <f t="shared" si="34"/>
        <v>15.914170000000013</v>
      </c>
      <c r="K102" s="43">
        <f t="shared" si="32"/>
        <v>31110.074770000003</v>
      </c>
      <c r="L102" s="238">
        <f t="shared" si="33"/>
        <v>447.94698999999673</v>
      </c>
      <c r="M102" s="235">
        <f t="shared" si="32"/>
        <v>24004.506649999999</v>
      </c>
    </row>
    <row r="103" spans="1:13" x14ac:dyDescent="0.2">
      <c r="A103" s="41" t="s">
        <v>22</v>
      </c>
      <c r="B103" s="78">
        <v>6703.3869999999988</v>
      </c>
      <c r="C103" s="77">
        <v>35725.175999999999</v>
      </c>
      <c r="D103" s="108">
        <v>12505.149000000005</v>
      </c>
      <c r="E103" s="107">
        <v>38376.113000000005</v>
      </c>
      <c r="F103" s="132">
        <v>11598.768780000006</v>
      </c>
      <c r="G103" s="147">
        <v>42374.888600000006</v>
      </c>
      <c r="H103" s="174">
        <f t="shared" si="35"/>
        <v>16959.205009999998</v>
      </c>
      <c r="I103" s="173">
        <f t="shared" si="31"/>
        <v>49183.543969999999</v>
      </c>
      <c r="J103" s="44">
        <f t="shared" si="34"/>
        <v>10444.978129999992</v>
      </c>
      <c r="K103" s="43">
        <f t="shared" si="32"/>
        <v>41555.052899999995</v>
      </c>
      <c r="L103" s="238">
        <f t="shared" si="33"/>
        <v>10674.057770000003</v>
      </c>
      <c r="M103" s="235">
        <f t="shared" si="32"/>
        <v>34678.564420000002</v>
      </c>
    </row>
    <row r="104" spans="1:13" x14ac:dyDescent="0.2">
      <c r="A104" s="41" t="s">
        <v>23</v>
      </c>
      <c r="B104" s="78">
        <v>355.62700000000041</v>
      </c>
      <c r="C104" s="77">
        <v>36080.803</v>
      </c>
      <c r="D104" s="108">
        <v>26.343000000000757</v>
      </c>
      <c r="E104" s="107">
        <v>38402.456000000006</v>
      </c>
      <c r="F104" s="132">
        <v>8.3977899999954388</v>
      </c>
      <c r="G104" s="147">
        <v>42383.286390000001</v>
      </c>
      <c r="H104" s="174">
        <f t="shared" si="35"/>
        <v>441.32351000000199</v>
      </c>
      <c r="I104" s="173">
        <f t="shared" si="31"/>
        <v>49624.867480000001</v>
      </c>
      <c r="J104" s="44">
        <f t="shared" si="34"/>
        <v>635.45704000000842</v>
      </c>
      <c r="K104" s="43">
        <f t="shared" si="32"/>
        <v>42190.509940000004</v>
      </c>
      <c r="L104" s="238">
        <f t="shared" si="33"/>
        <v>871.49506999999721</v>
      </c>
      <c r="M104" s="235">
        <f t="shared" si="32"/>
        <v>35550.05949</v>
      </c>
    </row>
    <row r="105" spans="1:13" x14ac:dyDescent="0.2">
      <c r="A105" s="41" t="s">
        <v>24</v>
      </c>
      <c r="B105" s="78">
        <v>6128.5409999999974</v>
      </c>
      <c r="C105" s="77">
        <v>42209.343999999997</v>
      </c>
      <c r="D105" s="108">
        <v>1.9360000000015134</v>
      </c>
      <c r="E105" s="107">
        <v>38404.392000000007</v>
      </c>
      <c r="F105" s="132">
        <v>1176.4236699999965</v>
      </c>
      <c r="G105" s="147">
        <v>43559.710059999998</v>
      </c>
      <c r="H105" s="174">
        <f t="shared" si="35"/>
        <v>184.12420999999449</v>
      </c>
      <c r="I105" s="173">
        <f t="shared" si="31"/>
        <v>49808.991689999995</v>
      </c>
      <c r="J105" s="44">
        <f t="shared" si="34"/>
        <v>511.77878000000055</v>
      </c>
      <c r="K105" s="43">
        <f t="shared" si="32"/>
        <v>42702.288720000004</v>
      </c>
      <c r="L105" s="238">
        <f t="shared" si="33"/>
        <v>487.68078999999852</v>
      </c>
      <c r="M105" s="235">
        <f t="shared" si="32"/>
        <v>36037.740279999998</v>
      </c>
    </row>
    <row r="106" spans="1:13" x14ac:dyDescent="0.2">
      <c r="A106" s="41" t="s">
        <v>25</v>
      </c>
      <c r="B106" s="78">
        <v>6261.265999999996</v>
      </c>
      <c r="C106" s="77">
        <v>48470.609999999993</v>
      </c>
      <c r="D106" s="108">
        <v>12870.475999999995</v>
      </c>
      <c r="E106" s="107">
        <v>51274.868000000002</v>
      </c>
      <c r="F106" s="132">
        <v>12954.731190000006</v>
      </c>
      <c r="G106" s="147">
        <v>56514.441250000003</v>
      </c>
      <c r="H106" s="174">
        <f t="shared" si="35"/>
        <v>15985.561260000002</v>
      </c>
      <c r="I106" s="173">
        <f t="shared" si="31"/>
        <v>65794.552949999998</v>
      </c>
      <c r="J106" s="44">
        <f t="shared" si="34"/>
        <v>9007.0405699999974</v>
      </c>
      <c r="K106" s="43">
        <f t="shared" si="32"/>
        <v>51709.329290000001</v>
      </c>
      <c r="L106" s="238">
        <f t="shared" si="33"/>
        <v>10378.517510000005</v>
      </c>
      <c r="M106" s="235">
        <f t="shared" si="32"/>
        <v>46416.257790000003</v>
      </c>
    </row>
    <row r="107" spans="1:13" x14ac:dyDescent="0.2">
      <c r="A107" s="41" t="s">
        <v>26</v>
      </c>
      <c r="B107" s="78">
        <v>1186.9210000000021</v>
      </c>
      <c r="C107" s="77">
        <v>49657.530999999995</v>
      </c>
      <c r="D107" s="108">
        <v>60.493999999998778</v>
      </c>
      <c r="E107" s="107">
        <v>51335.362000000001</v>
      </c>
      <c r="F107" s="132">
        <v>1.0147199999992154</v>
      </c>
      <c r="G107" s="147">
        <v>56515.455970000003</v>
      </c>
      <c r="H107" s="174">
        <f t="shared" si="35"/>
        <v>730.91357000000426</v>
      </c>
      <c r="I107" s="173">
        <f t="shared" si="31"/>
        <v>66525.466520000002</v>
      </c>
      <c r="J107" s="44">
        <f t="shared" si="34"/>
        <v>741.85428999999567</v>
      </c>
      <c r="K107" s="43">
        <f t="shared" si="32"/>
        <v>52451.183579999997</v>
      </c>
      <c r="L107" s="238">
        <f t="shared" si="33"/>
        <v>-46416.257790000003</v>
      </c>
      <c r="M107" s="235">
        <f t="shared" si="32"/>
        <v>0</v>
      </c>
    </row>
  </sheetData>
  <mergeCells count="12">
    <mergeCell ref="L94:M94"/>
    <mergeCell ref="J39:K39"/>
    <mergeCell ref="H39:I39"/>
    <mergeCell ref="H94:I94"/>
    <mergeCell ref="B39:C39"/>
    <mergeCell ref="D39:E39"/>
    <mergeCell ref="F39:G39"/>
    <mergeCell ref="J94:K94"/>
    <mergeCell ref="B54:K54"/>
    <mergeCell ref="B94:C94"/>
    <mergeCell ref="D94:E94"/>
    <mergeCell ref="F94:G94"/>
  </mergeCells>
  <printOptions horizontalCentered="1"/>
  <pageMargins left="0.19685039370078741" right="0.19685039370078741" top="0.78740157480314965" bottom="0.78740157480314965" header="0.51181102362204722" footer="0.51181102362204722"/>
  <pageSetup paperSize="8" fitToHeight="2" orientation="landscape" r:id="rId1"/>
  <headerFooter alignWithMargins="0">
    <oddHeader>&amp;LPříloha 6&amp;C&amp;"Arial CE,Tučné"&amp;12 PŘÍJMY Z HAZARDU
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daň.příjmy</vt:lpstr>
      <vt:lpstr>hazard</vt:lpstr>
    </vt:vector>
  </TitlesOfParts>
  <Company>MMO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Grigarová Lenka</cp:lastModifiedBy>
  <cp:lastPrinted>2019-11-22T05:51:38Z</cp:lastPrinted>
  <dcterms:created xsi:type="dcterms:W3CDTF">2004-08-25T14:49:53Z</dcterms:created>
  <dcterms:modified xsi:type="dcterms:W3CDTF">2019-11-22T05:51:40Z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-1413984695</vt:i4>
  </property>
  <property fmtid="{D5CDD505-2E9C-101B-9397-08002B2CF9AE}" pid="3" name="_EmailSubject">
    <vt:lpwstr>Daňové příjmy 8/2009</vt:lpwstr>
  </property>
  <property fmtid="{D5CDD505-2E9C-101B-9397-08002B2CF9AE}" pid="4" name="_AuthorEmail">
    <vt:lpwstr>Andrea.Hlavkova@opava-city.cz</vt:lpwstr>
  </property>
  <property fmtid="{D5CDD505-2E9C-101B-9397-08002B2CF9AE}" pid="5" name="_AuthorEmailDisplayName">
    <vt:lpwstr>Hlávková Andrea</vt:lpwstr>
  </property>
  <property fmtid="{D5CDD505-2E9C-101B-9397-08002B2CF9AE}" pid="6" name="_ReviewingToolsShownOnce">
    <vt:lpwstr/>
  </property>
</Properties>
</file>