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upalaR\Documents\AAA_navýšení kapacity\"/>
    </mc:Choice>
  </mc:AlternateContent>
  <bookViews>
    <workbookView xWindow="0" yWindow="0" windowWidth="20430" windowHeight="7650"/>
  </bookViews>
  <sheets>
    <sheet name="rozpočet nové kapacity 26 lůžek" sheetId="11" r:id="rId1"/>
    <sheet name="personální náklady navýšené kap" sheetId="12" r:id="rId2"/>
  </sheets>
  <calcPr calcId="152511"/>
</workbook>
</file>

<file path=xl/calcChain.xml><?xml version="1.0" encoding="utf-8"?>
<calcChain xmlns="http://schemas.openxmlformats.org/spreadsheetml/2006/main">
  <c r="H10" i="11" l="1"/>
  <c r="H11" i="11"/>
  <c r="H12" i="11"/>
  <c r="H13" i="11"/>
  <c r="H14" i="11"/>
  <c r="H15" i="11"/>
  <c r="H16" i="11"/>
  <c r="H17" i="11"/>
  <c r="H18" i="11"/>
  <c r="H19" i="11"/>
  <c r="H22" i="11"/>
  <c r="H23" i="11"/>
  <c r="H24" i="11"/>
  <c r="H25" i="11"/>
  <c r="H26" i="11"/>
  <c r="H28" i="11"/>
  <c r="H29" i="11"/>
  <c r="H9" i="11"/>
  <c r="G22" i="11"/>
  <c r="G23" i="11"/>
  <c r="G24" i="11"/>
  <c r="G25" i="11"/>
  <c r="G26" i="11"/>
  <c r="G28" i="11"/>
  <c r="G29" i="11"/>
  <c r="G13" i="11"/>
  <c r="G14" i="11"/>
  <c r="G15" i="11"/>
  <c r="G16" i="11"/>
  <c r="G17" i="11"/>
  <c r="G18" i="11"/>
  <c r="G19" i="11"/>
  <c r="G10" i="11"/>
  <c r="G11" i="11"/>
  <c r="G12" i="11"/>
  <c r="G9" i="11"/>
  <c r="L16" i="12"/>
  <c r="K16" i="12"/>
  <c r="J16" i="12"/>
  <c r="B16" i="12"/>
  <c r="G16" i="12" s="1"/>
  <c r="H16" i="12" s="1"/>
  <c r="L14" i="12"/>
  <c r="K14" i="12"/>
  <c r="J14" i="12"/>
  <c r="B14" i="12"/>
  <c r="G14" i="12" s="1"/>
  <c r="H14" i="12" s="1"/>
  <c r="L13" i="12"/>
  <c r="K13" i="12"/>
  <c r="J13" i="12"/>
  <c r="B13" i="12"/>
  <c r="G13" i="12" s="1"/>
  <c r="H13" i="12" s="1"/>
  <c r="L15" i="12"/>
  <c r="K15" i="12"/>
  <c r="J15" i="12"/>
  <c r="B15" i="12"/>
  <c r="G15" i="12" s="1"/>
  <c r="H15" i="12" s="1"/>
  <c r="L12" i="12"/>
  <c r="K12" i="12"/>
  <c r="J12" i="12"/>
  <c r="B12" i="12"/>
  <c r="F12" i="12" s="1"/>
  <c r="L11" i="12"/>
  <c r="K11" i="12"/>
  <c r="J11" i="12"/>
  <c r="B11" i="12"/>
  <c r="F11" i="12" s="1"/>
  <c r="F13" i="12" l="1"/>
  <c r="I15" i="12"/>
  <c r="M15" i="12" s="1"/>
  <c r="N15" i="12" s="1"/>
  <c r="I14" i="12"/>
  <c r="M14" i="12" s="1"/>
  <c r="N14" i="12" s="1"/>
  <c r="F16" i="12"/>
  <c r="I16" i="12"/>
  <c r="M16" i="12" s="1"/>
  <c r="N16" i="12" s="1"/>
  <c r="I12" i="12"/>
  <c r="M12" i="12" s="1"/>
  <c r="N12" i="12" s="1"/>
  <c r="G11" i="12"/>
  <c r="H11" i="12" s="1"/>
  <c r="I13" i="12"/>
  <c r="M13" i="12" s="1"/>
  <c r="N13" i="12" s="1"/>
  <c r="F14" i="12"/>
  <c r="F15" i="12"/>
  <c r="G12" i="12"/>
  <c r="H12" i="12" s="1"/>
  <c r="I11" i="12"/>
  <c r="I18" i="12"/>
  <c r="N18" i="12" s="1"/>
  <c r="I26" i="11"/>
  <c r="I29" i="11"/>
  <c r="F29" i="11"/>
  <c r="I28" i="11"/>
  <c r="F28" i="11"/>
  <c r="E27" i="11"/>
  <c r="H27" i="11" s="1"/>
  <c r="D27" i="11"/>
  <c r="G27" i="11" s="1"/>
  <c r="F26" i="11"/>
  <c r="I25" i="11"/>
  <c r="F25" i="11"/>
  <c r="I24" i="11"/>
  <c r="F24" i="11"/>
  <c r="I23" i="11"/>
  <c r="F23" i="11"/>
  <c r="I22" i="11"/>
  <c r="F22" i="11"/>
  <c r="E21" i="11"/>
  <c r="H21" i="11" s="1"/>
  <c r="D21" i="11"/>
  <c r="I19" i="11"/>
  <c r="F19" i="11"/>
  <c r="F18" i="11"/>
  <c r="I17" i="11"/>
  <c r="F17" i="11"/>
  <c r="I16" i="11"/>
  <c r="F16" i="11"/>
  <c r="I15" i="11"/>
  <c r="F15" i="11"/>
  <c r="I14" i="11"/>
  <c r="F14" i="11"/>
  <c r="I13" i="11"/>
  <c r="F13" i="11"/>
  <c r="I12" i="11"/>
  <c r="F12" i="11"/>
  <c r="I11" i="11"/>
  <c r="F11" i="11"/>
  <c r="I10" i="11"/>
  <c r="F10" i="11"/>
  <c r="I9" i="11"/>
  <c r="F9" i="11"/>
  <c r="E8" i="11"/>
  <c r="E7" i="11" s="1"/>
  <c r="D8" i="11"/>
  <c r="D7" i="11" s="1"/>
  <c r="E17" i="12"/>
  <c r="D17" i="12"/>
  <c r="C17" i="12"/>
  <c r="L10" i="12"/>
  <c r="K10" i="12"/>
  <c r="J10" i="12"/>
  <c r="B10" i="12"/>
  <c r="L9" i="12"/>
  <c r="K9" i="12"/>
  <c r="J9" i="12"/>
  <c r="B9" i="12"/>
  <c r="G9" i="12" s="1"/>
  <c r="J17" i="11" l="1"/>
  <c r="E20" i="11"/>
  <c r="H20" i="11" s="1"/>
  <c r="F21" i="11"/>
  <c r="G21" i="11"/>
  <c r="J19" i="11"/>
  <c r="J14" i="11"/>
  <c r="M11" i="12"/>
  <c r="N11" i="12" s="1"/>
  <c r="H8" i="11"/>
  <c r="H7" i="11" s="1"/>
  <c r="J12" i="11"/>
  <c r="F10" i="12"/>
  <c r="G10" i="12"/>
  <c r="H10" i="12" s="1"/>
  <c r="H9" i="12"/>
  <c r="I18" i="11"/>
  <c r="J18" i="11" s="1"/>
  <c r="J26" i="11"/>
  <c r="F7" i="11"/>
  <c r="E30" i="11"/>
  <c r="H30" i="11" s="1"/>
  <c r="K19" i="11"/>
  <c r="J10" i="11"/>
  <c r="K17" i="11"/>
  <c r="D20" i="11"/>
  <c r="K14" i="11"/>
  <c r="F8" i="11"/>
  <c r="I27" i="11"/>
  <c r="J15" i="11"/>
  <c r="K15" i="11"/>
  <c r="F27" i="11"/>
  <c r="K13" i="11"/>
  <c r="J13" i="11"/>
  <c r="K26" i="11"/>
  <c r="K11" i="11"/>
  <c r="J11" i="11"/>
  <c r="J16" i="11"/>
  <c r="K16" i="11"/>
  <c r="K9" i="11"/>
  <c r="J9" i="11"/>
  <c r="G8" i="11"/>
  <c r="K10" i="11"/>
  <c r="K12" i="11"/>
  <c r="I10" i="12"/>
  <c r="L17" i="12"/>
  <c r="K17" i="12"/>
  <c r="F9" i="12"/>
  <c r="I9" i="12"/>
  <c r="M9" i="12" s="1"/>
  <c r="B17" i="12"/>
  <c r="J17" i="12"/>
  <c r="D30" i="11" l="1"/>
  <c r="F30" i="11" s="1"/>
  <c r="G20" i="11"/>
  <c r="K27" i="11"/>
  <c r="K18" i="11"/>
  <c r="M10" i="12"/>
  <c r="N10" i="12" s="1"/>
  <c r="G17" i="12"/>
  <c r="H17" i="12"/>
  <c r="H19" i="12" s="1"/>
  <c r="F20" i="11"/>
  <c r="J27" i="11"/>
  <c r="I8" i="11"/>
  <c r="G7" i="11"/>
  <c r="I7" i="11" s="1"/>
  <c r="I21" i="11"/>
  <c r="I17" i="12"/>
  <c r="I19" i="12" s="1"/>
  <c r="N9" i="12"/>
  <c r="B19" i="12"/>
  <c r="F17" i="12"/>
  <c r="M17" i="12" l="1"/>
  <c r="N17" i="12"/>
  <c r="N19" i="12" s="1"/>
  <c r="G30" i="11"/>
  <c r="I30" i="11" s="1"/>
  <c r="I20" i="11"/>
  <c r="J7" i="11"/>
  <c r="K7" i="11"/>
  <c r="J21" i="11"/>
  <c r="K21" i="11"/>
  <c r="J8" i="11"/>
  <c r="K8" i="11"/>
  <c r="J20" i="11" l="1"/>
  <c r="K20" i="11"/>
  <c r="J30" i="11"/>
  <c r="K30" i="11"/>
</calcChain>
</file>

<file path=xl/sharedStrings.xml><?xml version="1.0" encoding="utf-8"?>
<sst xmlns="http://schemas.openxmlformats.org/spreadsheetml/2006/main" count="91" uniqueCount="75">
  <si>
    <t>Výnosy celkem (účtová třída 6xx)</t>
  </si>
  <si>
    <t>Finanční náklady</t>
  </si>
  <si>
    <t>Odpisy dlouhodobého majetku</t>
  </si>
  <si>
    <t>Zákonné sociální pojištění</t>
  </si>
  <si>
    <t>Mzdové náklady</t>
  </si>
  <si>
    <t>Ostatní služby</t>
  </si>
  <si>
    <t>Opravy a udržování</t>
  </si>
  <si>
    <t>Spotřeba energie</t>
  </si>
  <si>
    <t xml:space="preserve">Spotřeba materiálu </t>
  </si>
  <si>
    <t>Náklady z činnosti</t>
  </si>
  <si>
    <t>Náklady celkem (účtová třída 5xx)</t>
  </si>
  <si>
    <t>A.</t>
  </si>
  <si>
    <t>Celkem</t>
  </si>
  <si>
    <t>Název položky</t>
  </si>
  <si>
    <t>v tis. Kč</t>
  </si>
  <si>
    <t>Výnosy z prodeje služeb:</t>
  </si>
  <si>
    <t>Členění</t>
  </si>
  <si>
    <t>podle</t>
  </si>
  <si>
    <t>z toho:</t>
  </si>
  <si>
    <t>odměny</t>
  </si>
  <si>
    <t>OON</t>
  </si>
  <si>
    <t>úhrnem</t>
  </si>
  <si>
    <t>prostředky</t>
  </si>
  <si>
    <t>mzda</t>
  </si>
  <si>
    <t>účetní odpisy</t>
  </si>
  <si>
    <t>měsíční</t>
  </si>
  <si>
    <t>Průměná</t>
  </si>
  <si>
    <r>
      <t xml:space="preserve">Rozdíl mezi plány hodnoceného a předchozího roku </t>
    </r>
    <r>
      <rPr>
        <sz val="9"/>
        <rFont val="Calibri"/>
        <family val="2"/>
        <charset val="238"/>
      </rPr>
      <t>*)</t>
    </r>
  </si>
  <si>
    <t xml:space="preserve">zákonné </t>
  </si>
  <si>
    <t>odvody</t>
  </si>
  <si>
    <t>měsíční rozpočet</t>
  </si>
  <si>
    <t>dotace celkem</t>
  </si>
  <si>
    <t>66.</t>
  </si>
  <si>
    <t>67..</t>
  </si>
  <si>
    <t>53.</t>
  </si>
  <si>
    <t xml:space="preserve">Hlavní činnost </t>
  </si>
  <si>
    <t>B.</t>
  </si>
  <si>
    <t>C.</t>
  </si>
  <si>
    <t>úhrady zdravotních pojišťoven</t>
  </si>
  <si>
    <t>celkem  v tis. Kč</t>
  </si>
  <si>
    <t>plán na měsíc - průměrně</t>
  </si>
  <si>
    <t>účet</t>
  </si>
  <si>
    <t>POČET ZAMĚS</t>
  </si>
  <si>
    <t>Hospodářský výsledek</t>
  </si>
  <si>
    <t>všeobecná sestra</t>
  </si>
  <si>
    <t>výnosy z ubytování</t>
  </si>
  <si>
    <t>Personál - Plán objemu prostředků na platy</t>
  </si>
  <si>
    <t>kategorií</t>
  </si>
  <si>
    <t>PSS obsl.péče</t>
  </si>
  <si>
    <t>platy</t>
  </si>
  <si>
    <t xml:space="preserve">Zákonné sociální náklady </t>
  </si>
  <si>
    <t>na platy</t>
  </si>
  <si>
    <t>a odvody</t>
  </si>
  <si>
    <t>ředitel</t>
  </si>
  <si>
    <t>údržbář</t>
  </si>
  <si>
    <t>výnosy z příspěvků na péči</t>
  </si>
  <si>
    <t xml:space="preserve">PLÁN NÁKLADŮ A VÝNOSŮ </t>
  </si>
  <si>
    <t>IČ: 71196943</t>
  </si>
  <si>
    <t>Vnitropodnikové úč. - strava</t>
  </si>
  <si>
    <t xml:space="preserve">dotace SMO </t>
  </si>
  <si>
    <t>příspěvek zřizovatele na odpisy</t>
  </si>
  <si>
    <t>účetní</t>
  </si>
  <si>
    <t>sociální prac.</t>
  </si>
  <si>
    <t>dotace na provoz kap. 313 MSK</t>
  </si>
  <si>
    <t>Datum: 9. 2. 2021</t>
  </si>
  <si>
    <t>rozpočet navýšené kapacity 26-ti lůžek</t>
  </si>
  <si>
    <t>Rozpočet na období: 1.6. - 31.12.2021</t>
  </si>
  <si>
    <t xml:space="preserve">výnosy ze stravování </t>
  </si>
  <si>
    <t>rozpočet 1.6. - 31.12.2019</t>
  </si>
  <si>
    <t>plán roční</t>
  </si>
  <si>
    <t>Název organizace: Seniorcentrum Opava, p.o. -  Domov pro seniory svaté Kateřiny</t>
  </si>
  <si>
    <t>Seniorcentrum Opava, p.o. - Domov pro seniory - navýšená kapacita 26 lůžek</t>
  </si>
  <si>
    <t>PSS aktivizace</t>
  </si>
  <si>
    <t>uklízečka</t>
  </si>
  <si>
    <t>OON-DPP, DPČ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</si>
</sst>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/mm/yy"/>
  </numFmts>
  <fonts count="29" x14ac:knownFonts="1">
    <font>
      <sz val="10"/>
      <name val="Times New Roman CE"/>
      <charset val="238"/>
    </font>
    <font>
      <sz val="10"/>
      <name val="Arial CE"/>
      <charset val="238"/>
    </font>
    <font>
      <sz val="10"/>
      <name val="Tahoma"/>
      <family val="2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 CE"/>
    </font>
    <font>
      <b/>
      <sz val="9"/>
      <name val="Arial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9"/>
      <name val="Tahoma"/>
      <family val="2"/>
    </font>
    <font>
      <sz val="9"/>
      <name val="Calibri"/>
      <family val="2"/>
      <charset val="238"/>
    </font>
    <font>
      <b/>
      <sz val="9"/>
      <color rgb="FFFF0000"/>
      <name val="Tahoma"/>
      <family val="2"/>
      <charset val="238"/>
    </font>
    <font>
      <b/>
      <sz val="8"/>
      <name val="Arial"/>
      <family val="2"/>
      <charset val="238"/>
    </font>
    <font>
      <b/>
      <sz val="8.5"/>
      <name val="Arial"/>
      <family val="2"/>
      <charset val="238"/>
    </font>
    <font>
      <i/>
      <sz val="10"/>
      <name val="Times New Roman CE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2"/>
      <name val="Arial"/>
      <family val="2"/>
      <charset val="238"/>
    </font>
    <font>
      <i/>
      <sz val="8"/>
      <name val="Times New Roman CE"/>
      <charset val="238"/>
    </font>
    <font>
      <i/>
      <sz val="8.5"/>
      <name val="Arial"/>
      <family val="2"/>
      <charset val="238"/>
    </font>
    <font>
      <b/>
      <i/>
      <sz val="8.5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2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82">
    <xf numFmtId="0" fontId="0" fillId="0" borderId="0" xfId="0"/>
    <xf numFmtId="0" fontId="0" fillId="0" borderId="0" xfId="0" applyProtection="1"/>
    <xf numFmtId="0" fontId="2" fillId="2" borderId="0" xfId="0" applyFont="1" applyFill="1" applyBorder="1" applyProtection="1"/>
    <xf numFmtId="0" fontId="2" fillId="2" borderId="37" xfId="0" applyFont="1" applyFill="1" applyBorder="1" applyProtection="1"/>
    <xf numFmtId="0" fontId="0" fillId="0" borderId="35" xfId="0" applyFont="1" applyBorder="1" applyAlignment="1" applyProtection="1">
      <protection locked="0"/>
    </xf>
    <xf numFmtId="0" fontId="0" fillId="0" borderId="27" xfId="0" applyFont="1" applyBorder="1" applyAlignment="1" applyProtection="1">
      <protection locked="0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5" fillId="0" borderId="0" xfId="0" applyFont="1" applyFill="1" applyBorder="1"/>
    <xf numFmtId="3" fontId="8" fillId="0" borderId="0" xfId="2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>
      <alignment horizontal="center"/>
    </xf>
    <xf numFmtId="3" fontId="3" fillId="0" borderId="0" xfId="2" applyNumberFormat="1" applyFont="1" applyFill="1" applyBorder="1" applyAlignment="1" applyProtection="1">
      <alignment horizontal="center"/>
      <protection hidden="1"/>
    </xf>
    <xf numFmtId="3" fontId="3" fillId="0" borderId="0" xfId="2" applyNumberFormat="1" applyFont="1" applyFill="1" applyBorder="1" applyAlignment="1" applyProtection="1">
      <alignment horizontal="left"/>
      <protection hidden="1"/>
    </xf>
    <xf numFmtId="3" fontId="3" fillId="0" borderId="0" xfId="2" applyNumberFormat="1" applyFont="1" applyFill="1" applyBorder="1" applyProtection="1">
      <protection hidden="1"/>
    </xf>
    <xf numFmtId="3" fontId="3" fillId="0" borderId="0" xfId="2" applyNumberFormat="1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3" fontId="5" fillId="0" borderId="0" xfId="0" applyNumberFormat="1" applyFont="1" applyFill="1" applyBorder="1"/>
    <xf numFmtId="0" fontId="5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4" fontId="0" fillId="0" borderId="0" xfId="0" applyNumberFormat="1" applyProtection="1"/>
    <xf numFmtId="0" fontId="0" fillId="0" borderId="0" xfId="0" applyFont="1" applyBorder="1" applyAlignment="1" applyProtection="1">
      <protection locked="0"/>
    </xf>
    <xf numFmtId="0" fontId="0" fillId="0" borderId="37" xfId="0" applyFont="1" applyBorder="1" applyAlignment="1" applyProtection="1">
      <protection locked="0"/>
    </xf>
    <xf numFmtId="4" fontId="9" fillId="7" borderId="12" xfId="1" applyNumberFormat="1" applyFont="1" applyFill="1" applyBorder="1" applyAlignment="1" applyProtection="1">
      <alignment horizontal="right" wrapText="1"/>
    </xf>
    <xf numFmtId="4" fontId="9" fillId="7" borderId="22" xfId="1" applyNumberFormat="1" applyFont="1" applyFill="1" applyBorder="1" applyAlignment="1" applyProtection="1">
      <alignment horizontal="right" wrapText="1"/>
    </xf>
    <xf numFmtId="4" fontId="9" fillId="3" borderId="21" xfId="1" applyNumberFormat="1" applyFont="1" applyFill="1" applyBorder="1" applyAlignment="1" applyProtection="1">
      <alignment horizontal="right" wrapText="1"/>
    </xf>
    <xf numFmtId="4" fontId="9" fillId="5" borderId="15" xfId="1" applyNumberFormat="1" applyFont="1" applyFill="1" applyBorder="1" applyAlignment="1" applyProtection="1">
      <alignment horizontal="right" wrapText="1"/>
    </xf>
    <xf numFmtId="4" fontId="10" fillId="4" borderId="28" xfId="1" applyNumberFormat="1" applyFont="1" applyFill="1" applyBorder="1" applyAlignment="1" applyProtection="1">
      <alignment horizontal="right" wrapText="1"/>
    </xf>
    <xf numFmtId="4" fontId="9" fillId="5" borderId="27" xfId="1" applyNumberFormat="1" applyFont="1" applyFill="1" applyBorder="1" applyAlignment="1" applyProtection="1">
      <alignment horizontal="right" wrapText="1"/>
    </xf>
    <xf numFmtId="4" fontId="9" fillId="7" borderId="28" xfId="1" applyNumberFormat="1" applyFont="1" applyFill="1" applyBorder="1" applyAlignment="1" applyProtection="1">
      <alignment horizontal="right" wrapText="1"/>
    </xf>
    <xf numFmtId="4" fontId="9" fillId="7" borderId="15" xfId="1" applyNumberFormat="1" applyFont="1" applyFill="1" applyBorder="1" applyAlignment="1" applyProtection="1">
      <alignment horizontal="right" wrapText="1"/>
    </xf>
    <xf numFmtId="4" fontId="9" fillId="0" borderId="13" xfId="1" applyNumberFormat="1" applyFont="1" applyFill="1" applyBorder="1" applyAlignment="1" applyProtection="1">
      <alignment horizontal="right" wrapText="1"/>
    </xf>
    <xf numFmtId="4" fontId="10" fillId="4" borderId="27" xfId="1" applyNumberFormat="1" applyFont="1" applyFill="1" applyBorder="1" applyAlignment="1" applyProtection="1">
      <alignment horizontal="right" wrapText="1"/>
    </xf>
    <xf numFmtId="4" fontId="9" fillId="0" borderId="15" xfId="1" applyNumberFormat="1" applyFont="1" applyFill="1" applyBorder="1" applyAlignment="1" applyProtection="1">
      <alignment horizontal="right" wrapText="1"/>
    </xf>
    <xf numFmtId="4" fontId="9" fillId="5" borderId="13" xfId="1" applyNumberFormat="1" applyFont="1" applyFill="1" applyBorder="1" applyAlignment="1" applyProtection="1">
      <alignment horizontal="right" wrapText="1"/>
    </xf>
    <xf numFmtId="4" fontId="9" fillId="8" borderId="12" xfId="1" applyNumberFormat="1" applyFont="1" applyFill="1" applyBorder="1" applyAlignment="1" applyProtection="1">
      <alignment horizontal="right" wrapText="1"/>
    </xf>
    <xf numFmtId="4" fontId="9" fillId="8" borderId="22" xfId="1" applyNumberFormat="1" applyFont="1" applyFill="1" applyBorder="1" applyAlignment="1" applyProtection="1">
      <alignment horizontal="right" wrapText="1"/>
    </xf>
    <xf numFmtId="4" fontId="13" fillId="5" borderId="27" xfId="1" applyNumberFormat="1" applyFont="1" applyFill="1" applyBorder="1" applyAlignment="1" applyProtection="1">
      <alignment horizontal="right" wrapText="1"/>
    </xf>
    <xf numFmtId="4" fontId="13" fillId="5" borderId="13" xfId="1" applyNumberFormat="1" applyFont="1" applyFill="1" applyBorder="1" applyAlignment="1" applyProtection="1">
      <alignment horizontal="right" wrapText="1"/>
    </xf>
    <xf numFmtId="4" fontId="13" fillId="9" borderId="22" xfId="1" applyNumberFormat="1" applyFont="1" applyFill="1" applyBorder="1" applyAlignment="1" applyProtection="1">
      <alignment horizontal="right" wrapText="1"/>
    </xf>
    <xf numFmtId="4" fontId="13" fillId="9" borderId="41" xfId="1" applyNumberFormat="1" applyFont="1" applyFill="1" applyBorder="1" applyAlignment="1" applyProtection="1">
      <alignment horizontal="right" wrapText="1"/>
    </xf>
    <xf numFmtId="164" fontId="8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4" fontId="3" fillId="0" borderId="0" xfId="0" applyNumberFormat="1" applyFont="1" applyFill="1" applyBorder="1"/>
    <xf numFmtId="3" fontId="3" fillId="0" borderId="0" xfId="0" applyNumberFormat="1" applyFont="1" applyFill="1" applyBorder="1"/>
    <xf numFmtId="4" fontId="8" fillId="0" borderId="0" xfId="0" applyNumberFormat="1" applyFont="1" applyFill="1" applyBorder="1"/>
    <xf numFmtId="0" fontId="0" fillId="0" borderId="0" xfId="0" applyFill="1" applyBorder="1"/>
    <xf numFmtId="3" fontId="8" fillId="0" borderId="0" xfId="2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>
      <alignment horizontal="center"/>
    </xf>
    <xf numFmtId="3" fontId="4" fillId="0" borderId="0" xfId="2" applyNumberFormat="1" applyFont="1" applyFill="1" applyBorder="1" applyAlignment="1" applyProtection="1">
      <alignment horizontal="center"/>
      <protection hidden="1"/>
    </xf>
    <xf numFmtId="3" fontId="4" fillId="0" borderId="0" xfId="2" applyNumberFormat="1" applyFont="1" applyFill="1" applyBorder="1" applyAlignment="1" applyProtection="1">
      <alignment horizontal="left"/>
      <protection hidden="1"/>
    </xf>
    <xf numFmtId="3" fontId="4" fillId="0" borderId="0" xfId="2" applyNumberFormat="1" applyFont="1" applyFill="1" applyBorder="1" applyProtection="1">
      <protection hidden="1"/>
    </xf>
    <xf numFmtId="2" fontId="3" fillId="0" borderId="0" xfId="0" applyNumberFormat="1" applyFont="1" applyFill="1" applyBorder="1"/>
    <xf numFmtId="3" fontId="4" fillId="0" borderId="0" xfId="2" applyNumberFormat="1" applyFont="1" applyFill="1" applyBorder="1" applyAlignment="1" applyProtection="1">
      <alignment wrapText="1"/>
      <protection hidden="1"/>
    </xf>
    <xf numFmtId="0" fontId="4" fillId="0" borderId="0" xfId="0" applyFont="1" applyFill="1" applyBorder="1"/>
    <xf numFmtId="3" fontId="14" fillId="0" borderId="0" xfId="2" applyNumberFormat="1" applyFont="1" applyFill="1" applyBorder="1" applyAlignment="1" applyProtection="1">
      <alignment horizontal="center" wrapText="1"/>
      <protection hidden="1"/>
    </xf>
    <xf numFmtId="4" fontId="15" fillId="0" borderId="0" xfId="0" applyNumberFormat="1" applyFont="1" applyFill="1" applyBorder="1"/>
    <xf numFmtId="0" fontId="15" fillId="0" borderId="0" xfId="0" applyFont="1" applyFill="1" applyBorder="1"/>
    <xf numFmtId="1" fontId="18" fillId="2" borderId="30" xfId="1" applyNumberFormat="1" applyFont="1" applyFill="1" applyBorder="1" applyProtection="1"/>
    <xf numFmtId="0" fontId="21" fillId="2" borderId="2" xfId="1" applyFont="1" applyFill="1" applyBorder="1" applyAlignment="1" applyProtection="1">
      <alignment horizontal="center" vertical="center" wrapText="1"/>
    </xf>
    <xf numFmtId="0" fontId="21" fillId="2" borderId="3" xfId="1" applyFont="1" applyFill="1" applyBorder="1" applyAlignment="1" applyProtection="1">
      <alignment horizontal="center" vertical="center" wrapText="1"/>
    </xf>
    <xf numFmtId="0" fontId="21" fillId="2" borderId="1" xfId="1" applyFont="1" applyFill="1" applyBorder="1" applyAlignment="1" applyProtection="1">
      <alignment horizontal="center" vertical="center" wrapText="1"/>
    </xf>
    <xf numFmtId="0" fontId="21" fillId="2" borderId="36" xfId="1" applyFont="1" applyFill="1" applyBorder="1" applyAlignment="1" applyProtection="1">
      <alignment horizontal="center" vertical="center" wrapText="1"/>
    </xf>
    <xf numFmtId="1" fontId="21" fillId="12" borderId="12" xfId="1" applyNumberFormat="1" applyFont="1" applyFill="1" applyBorder="1" applyAlignment="1" applyProtection="1">
      <alignment horizontal="left" vertical="center"/>
    </xf>
    <xf numFmtId="0" fontId="21" fillId="12" borderId="23" xfId="1" applyFont="1" applyFill="1" applyBorder="1" applyAlignment="1" applyProtection="1"/>
    <xf numFmtId="0" fontId="21" fillId="12" borderId="11" xfId="1" applyFont="1" applyFill="1" applyBorder="1" applyAlignment="1" applyProtection="1">
      <alignment wrapText="1"/>
    </xf>
    <xf numFmtId="1" fontId="21" fillId="0" borderId="8" xfId="1" applyNumberFormat="1" applyFont="1" applyFill="1" applyBorder="1" applyAlignment="1" applyProtection="1">
      <alignment horizontal="center" vertical="center"/>
    </xf>
    <xf numFmtId="0" fontId="21" fillId="11" borderId="7" xfId="1" applyFont="1" applyFill="1" applyBorder="1" applyAlignment="1" applyProtection="1">
      <alignment wrapText="1"/>
    </xf>
    <xf numFmtId="0" fontId="21" fillId="11" borderId="6" xfId="1" applyFont="1" applyFill="1" applyBorder="1" applyAlignment="1" applyProtection="1">
      <alignment wrapText="1"/>
    </xf>
    <xf numFmtId="1" fontId="19" fillId="2" borderId="8" xfId="1" applyNumberFormat="1" applyFont="1" applyFill="1" applyBorder="1" applyAlignment="1" applyProtection="1">
      <alignment horizontal="right" vertical="center"/>
    </xf>
    <xf numFmtId="0" fontId="19" fillId="2" borderId="7" xfId="1" applyFont="1" applyFill="1" applyBorder="1" applyAlignment="1" applyProtection="1">
      <alignment wrapText="1"/>
    </xf>
    <xf numFmtId="0" fontId="19" fillId="2" borderId="6" xfId="1" applyFont="1" applyFill="1" applyBorder="1" applyAlignment="1" applyProtection="1">
      <alignment horizontal="center" wrapText="1"/>
    </xf>
    <xf numFmtId="3" fontId="19" fillId="2" borderId="15" xfId="1" applyNumberFormat="1" applyFont="1" applyFill="1" applyBorder="1" applyAlignment="1" applyProtection="1">
      <alignment horizontal="right" wrapText="1"/>
    </xf>
    <xf numFmtId="1" fontId="19" fillId="2" borderId="17" xfId="1" applyNumberFormat="1" applyFont="1" applyFill="1" applyBorder="1" applyAlignment="1" applyProtection="1">
      <alignment horizontal="right" vertical="center"/>
    </xf>
    <xf numFmtId="0" fontId="19" fillId="2" borderId="20" xfId="1" applyFont="1" applyFill="1" applyBorder="1" applyAlignment="1" applyProtection="1">
      <alignment wrapText="1"/>
    </xf>
    <xf numFmtId="0" fontId="19" fillId="2" borderId="45" xfId="1" applyFont="1" applyFill="1" applyBorder="1" applyAlignment="1" applyProtection="1">
      <alignment horizontal="center" wrapText="1"/>
    </xf>
    <xf numFmtId="3" fontId="19" fillId="2" borderId="17" xfId="1" applyNumberFormat="1" applyFont="1" applyFill="1" applyBorder="1" applyAlignment="1" applyProtection="1">
      <alignment horizontal="right" wrapText="1"/>
      <protection locked="0"/>
    </xf>
    <xf numFmtId="3" fontId="19" fillId="2" borderId="18" xfId="1" applyNumberFormat="1" applyFont="1" applyFill="1" applyBorder="1" applyAlignment="1" applyProtection="1">
      <alignment horizontal="right" wrapText="1"/>
      <protection locked="0"/>
    </xf>
    <xf numFmtId="0" fontId="19" fillId="2" borderId="17" xfId="1" applyNumberFormat="1" applyFont="1" applyFill="1" applyBorder="1" applyAlignment="1" applyProtection="1">
      <alignment horizontal="right" vertical="center"/>
    </xf>
    <xf numFmtId="0" fontId="21" fillId="11" borderId="20" xfId="1" applyFont="1" applyFill="1" applyBorder="1" applyAlignment="1" applyProtection="1">
      <alignment wrapText="1"/>
    </xf>
    <xf numFmtId="0" fontId="19" fillId="11" borderId="45" xfId="1" applyFont="1" applyFill="1" applyBorder="1" applyAlignment="1" applyProtection="1">
      <alignment horizontal="center" wrapText="1"/>
    </xf>
    <xf numFmtId="3" fontId="21" fillId="11" borderId="17" xfId="1" applyNumberFormat="1" applyFont="1" applyFill="1" applyBorder="1" applyAlignment="1" applyProtection="1">
      <alignment horizontal="right" wrapText="1"/>
      <protection locked="0"/>
    </xf>
    <xf numFmtId="3" fontId="21" fillId="11" borderId="18" xfId="1" applyNumberFormat="1" applyFont="1" applyFill="1" applyBorder="1" applyAlignment="1" applyProtection="1">
      <alignment horizontal="right" wrapText="1"/>
      <protection locked="0"/>
    </xf>
    <xf numFmtId="3" fontId="21" fillId="11" borderId="15" xfId="1" applyNumberFormat="1" applyFont="1" applyFill="1" applyBorder="1" applyAlignment="1" applyProtection="1">
      <alignment horizontal="right" wrapText="1"/>
    </xf>
    <xf numFmtId="3" fontId="19" fillId="11" borderId="18" xfId="1" applyNumberFormat="1" applyFont="1" applyFill="1" applyBorder="1" applyAlignment="1" applyProtection="1">
      <alignment horizontal="right" wrapText="1"/>
      <protection locked="0"/>
    </xf>
    <xf numFmtId="0" fontId="21" fillId="2" borderId="20" xfId="1" applyFont="1" applyFill="1" applyBorder="1" applyAlignment="1" applyProtection="1">
      <alignment wrapText="1"/>
    </xf>
    <xf numFmtId="0" fontId="21" fillId="2" borderId="45" xfId="1" applyFont="1" applyFill="1" applyBorder="1" applyAlignment="1" applyProtection="1">
      <alignment horizontal="center" wrapText="1"/>
    </xf>
    <xf numFmtId="3" fontId="21" fillId="2" borderId="17" xfId="1" applyNumberFormat="1" applyFont="1" applyFill="1" applyBorder="1" applyAlignment="1" applyProtection="1">
      <alignment horizontal="right" wrapText="1"/>
      <protection locked="0"/>
    </xf>
    <xf numFmtId="3" fontId="21" fillId="2" borderId="18" xfId="1" applyNumberFormat="1" applyFont="1" applyFill="1" applyBorder="1" applyAlignment="1" applyProtection="1">
      <alignment horizontal="right" wrapText="1"/>
      <protection locked="0"/>
    </xf>
    <xf numFmtId="3" fontId="21" fillId="2" borderId="15" xfId="1" applyNumberFormat="1" applyFont="1" applyFill="1" applyBorder="1" applyAlignment="1" applyProtection="1">
      <alignment horizontal="right" wrapText="1"/>
    </xf>
    <xf numFmtId="1" fontId="19" fillId="0" borderId="17" xfId="1" applyNumberFormat="1" applyFont="1" applyFill="1" applyBorder="1" applyAlignment="1" applyProtection="1">
      <alignment horizontal="center" vertical="center"/>
    </xf>
    <xf numFmtId="3" fontId="21" fillId="11" borderId="17" xfId="1" applyNumberFormat="1" applyFont="1" applyFill="1" applyBorder="1" applyAlignment="1" applyProtection="1">
      <alignment horizontal="right" wrapText="1"/>
    </xf>
    <xf numFmtId="0" fontId="21" fillId="12" borderId="30" xfId="1" applyFont="1" applyFill="1" applyBorder="1" applyAlignment="1" applyProtection="1">
      <alignment wrapText="1"/>
    </xf>
    <xf numFmtId="3" fontId="21" fillId="11" borderId="54" xfId="1" applyNumberFormat="1" applyFont="1" applyFill="1" applyBorder="1" applyAlignment="1" applyProtection="1">
      <alignment horizontal="right" wrapText="1"/>
      <protection locked="0"/>
    </xf>
    <xf numFmtId="3" fontId="19" fillId="0" borderId="17" xfId="1" applyNumberFormat="1" applyFont="1" applyFill="1" applyBorder="1" applyAlignment="1" applyProtection="1">
      <alignment horizontal="right" wrapText="1"/>
      <protection locked="0"/>
    </xf>
    <xf numFmtId="3" fontId="19" fillId="0" borderId="18" xfId="1" applyNumberFormat="1" applyFont="1" applyFill="1" applyBorder="1" applyAlignment="1" applyProtection="1">
      <alignment horizontal="right" wrapText="1"/>
      <protection locked="0"/>
    </xf>
    <xf numFmtId="3" fontId="19" fillId="0" borderId="15" xfId="1" applyNumberFormat="1" applyFont="1" applyFill="1" applyBorder="1" applyAlignment="1" applyProtection="1">
      <alignment horizontal="right" wrapText="1"/>
    </xf>
    <xf numFmtId="3" fontId="21" fillId="0" borderId="15" xfId="1" applyNumberFormat="1" applyFont="1" applyFill="1" applyBorder="1" applyAlignment="1" applyProtection="1">
      <alignment horizontal="right" wrapText="1"/>
    </xf>
    <xf numFmtId="2" fontId="21" fillId="12" borderId="30" xfId="1" applyNumberFormat="1" applyFont="1" applyFill="1" applyBorder="1" applyAlignment="1" applyProtection="1">
      <alignment horizontal="center" wrapText="1"/>
    </xf>
    <xf numFmtId="0" fontId="17" fillId="2" borderId="38" xfId="0" applyFont="1" applyFill="1" applyBorder="1" applyAlignment="1" applyProtection="1">
      <protection locked="0"/>
    </xf>
    <xf numFmtId="0" fontId="16" fillId="0" borderId="0" xfId="0" applyFont="1"/>
    <xf numFmtId="0" fontId="17" fillId="0" borderId="0" xfId="0" applyFont="1"/>
    <xf numFmtId="0" fontId="17" fillId="0" borderId="0" xfId="0" applyFont="1" applyFill="1" applyBorder="1" applyAlignment="1">
      <alignment vertical="center"/>
    </xf>
    <xf numFmtId="165" fontId="21" fillId="0" borderId="0" xfId="0" applyNumberFormat="1" applyFont="1" applyFill="1" applyBorder="1" applyAlignment="1">
      <alignment vertical="center"/>
    </xf>
    <xf numFmtId="0" fontId="20" fillId="6" borderId="31" xfId="0" applyFont="1" applyFill="1" applyBorder="1"/>
    <xf numFmtId="0" fontId="24" fillId="0" borderId="0" xfId="0" applyFont="1" applyFill="1" applyBorder="1"/>
    <xf numFmtId="0" fontId="20" fillId="6" borderId="34" xfId="0" applyFont="1" applyFill="1" applyBorder="1" applyAlignment="1">
      <alignment horizontal="center"/>
    </xf>
    <xf numFmtId="0" fontId="22" fillId="0" borderId="0" xfId="0" applyFont="1" applyFill="1" applyBorder="1"/>
    <xf numFmtId="0" fontId="20" fillId="6" borderId="44" xfId="0" applyFont="1" applyFill="1" applyBorder="1" applyAlignment="1">
      <alignment horizontal="center"/>
    </xf>
    <xf numFmtId="3" fontId="22" fillId="6" borderId="47" xfId="2" applyNumberFormat="1" applyFont="1" applyFill="1" applyBorder="1" applyAlignment="1" applyProtection="1">
      <alignment horizontal="center"/>
      <protection hidden="1"/>
    </xf>
    <xf numFmtId="3" fontId="20" fillId="6" borderId="7" xfId="2" applyNumberFormat="1" applyFont="1" applyFill="1" applyBorder="1" applyAlignment="1" applyProtection="1">
      <alignment horizontal="left"/>
      <protection hidden="1"/>
    </xf>
    <xf numFmtId="3" fontId="20" fillId="6" borderId="33" xfId="2" applyNumberFormat="1" applyFont="1" applyFill="1" applyBorder="1" applyProtection="1">
      <protection hidden="1"/>
    </xf>
    <xf numFmtId="3" fontId="20" fillId="6" borderId="0" xfId="2" applyNumberFormat="1" applyFont="1" applyFill="1" applyBorder="1" applyAlignment="1" applyProtection="1">
      <alignment horizontal="center"/>
      <protection hidden="1"/>
    </xf>
    <xf numFmtId="3" fontId="20" fillId="6" borderId="44" xfId="2" applyNumberFormat="1" applyFont="1" applyFill="1" applyBorder="1" applyAlignment="1" applyProtection="1">
      <alignment horizontal="center"/>
      <protection hidden="1"/>
    </xf>
    <xf numFmtId="3" fontId="20" fillId="6" borderId="26" xfId="2" applyNumberFormat="1" applyFont="1" applyFill="1" applyBorder="1" applyAlignment="1" applyProtection="1">
      <alignment horizontal="center"/>
      <protection hidden="1"/>
    </xf>
    <xf numFmtId="3" fontId="20" fillId="6" borderId="37" xfId="2" applyNumberFormat="1" applyFont="1" applyFill="1" applyBorder="1" applyAlignment="1" applyProtection="1">
      <alignment horizontal="center"/>
      <protection hidden="1"/>
    </xf>
    <xf numFmtId="3" fontId="20" fillId="6" borderId="37" xfId="2" applyNumberFormat="1" applyFont="1" applyFill="1" applyBorder="1" applyAlignment="1" applyProtection="1">
      <alignment horizontal="centerContinuous"/>
      <protection hidden="1"/>
    </xf>
    <xf numFmtId="3" fontId="22" fillId="0" borderId="0" xfId="2" applyNumberFormat="1" applyFont="1" applyFill="1" applyBorder="1" applyAlignment="1" applyProtection="1">
      <alignment horizontal="center" wrapText="1"/>
      <protection hidden="1"/>
    </xf>
    <xf numFmtId="0" fontId="20" fillId="6" borderId="25" xfId="0" applyFont="1" applyFill="1" applyBorder="1" applyAlignment="1">
      <alignment horizontal="center"/>
    </xf>
    <xf numFmtId="3" fontId="20" fillId="6" borderId="25" xfId="2" applyNumberFormat="1" applyFont="1" applyFill="1" applyBorder="1" applyAlignment="1" applyProtection="1">
      <alignment horizontal="center"/>
      <protection hidden="1"/>
    </xf>
    <xf numFmtId="4" fontId="25" fillId="0" borderId="5" xfId="0" applyNumberFormat="1" applyFont="1" applyBorder="1"/>
    <xf numFmtId="4" fontId="25" fillId="0" borderId="19" xfId="0" applyNumberFormat="1" applyFont="1" applyBorder="1"/>
    <xf numFmtId="4" fontId="26" fillId="0" borderId="19" xfId="0" applyNumberFormat="1" applyFont="1" applyBorder="1"/>
    <xf numFmtId="4" fontId="25" fillId="0" borderId="4" xfId="0" applyNumberFormat="1" applyFont="1" applyBorder="1"/>
    <xf numFmtId="4" fontId="26" fillId="0" borderId="0" xfId="0" applyNumberFormat="1" applyFont="1" applyFill="1" applyBorder="1"/>
    <xf numFmtId="4" fontId="25" fillId="0" borderId="17" xfId="0" applyNumberFormat="1" applyFont="1" applyBorder="1"/>
    <xf numFmtId="4" fontId="25" fillId="0" borderId="18" xfId="0" applyNumberFormat="1" applyFont="1" applyBorder="1"/>
    <xf numFmtId="0" fontId="26" fillId="10" borderId="30" xfId="0" applyFont="1" applyFill="1" applyBorder="1"/>
    <xf numFmtId="2" fontId="26" fillId="10" borderId="10" xfId="0" applyNumberFormat="1" applyFont="1" applyFill="1" applyBorder="1"/>
    <xf numFmtId="0" fontId="26" fillId="10" borderId="10" xfId="0" applyFont="1" applyFill="1" applyBorder="1"/>
    <xf numFmtId="0" fontId="26" fillId="10" borderId="42" xfId="0" applyFont="1" applyFill="1" applyBorder="1"/>
    <xf numFmtId="2" fontId="26" fillId="10" borderId="30" xfId="0" applyNumberFormat="1" applyFont="1" applyFill="1" applyBorder="1"/>
    <xf numFmtId="0" fontId="26" fillId="10" borderId="26" xfId="0" applyFont="1" applyFill="1" applyBorder="1"/>
    <xf numFmtId="2" fontId="26" fillId="10" borderId="26" xfId="0" applyNumberFormat="1" applyFont="1" applyFill="1" applyBorder="1"/>
    <xf numFmtId="4" fontId="26" fillId="10" borderId="10" xfId="0" applyNumberFormat="1" applyFont="1" applyFill="1" applyBorder="1"/>
    <xf numFmtId="4" fontId="26" fillId="10" borderId="30" xfId="0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16" fillId="0" borderId="0" xfId="0" applyFont="1" applyFill="1" applyBorder="1"/>
    <xf numFmtId="0" fontId="23" fillId="0" borderId="0" xfId="0" applyFont="1" applyFill="1" applyBorder="1" applyAlignment="1"/>
    <xf numFmtId="3" fontId="21" fillId="0" borderId="0" xfId="2" applyNumberFormat="1" applyFont="1" applyFill="1" applyBorder="1" applyAlignment="1" applyProtection="1">
      <alignment vertical="center"/>
      <protection hidden="1"/>
    </xf>
    <xf numFmtId="3" fontId="21" fillId="0" borderId="0" xfId="2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>
      <alignment horizontal="center"/>
    </xf>
    <xf numFmtId="3" fontId="20" fillId="0" borderId="0" xfId="2" applyNumberFormat="1" applyFont="1" applyFill="1" applyBorder="1" applyAlignment="1" applyProtection="1">
      <alignment horizontal="center"/>
      <protection hidden="1"/>
    </xf>
    <xf numFmtId="3" fontId="20" fillId="0" borderId="0" xfId="2" applyNumberFormat="1" applyFont="1" applyFill="1" applyBorder="1" applyAlignment="1" applyProtection="1">
      <alignment horizontal="left"/>
      <protection hidden="1"/>
    </xf>
    <xf numFmtId="3" fontId="20" fillId="0" borderId="0" xfId="2" applyNumberFormat="1" applyFont="1" applyFill="1" applyBorder="1" applyProtection="1">
      <protection hidden="1"/>
    </xf>
    <xf numFmtId="3" fontId="20" fillId="0" borderId="0" xfId="2" applyNumberFormat="1" applyFont="1" applyFill="1" applyBorder="1" applyAlignment="1" applyProtection="1">
      <alignment wrapText="1"/>
      <protection hidden="1"/>
    </xf>
    <xf numFmtId="4" fontId="19" fillId="0" borderId="0" xfId="0" applyNumberFormat="1" applyFont="1" applyFill="1" applyBorder="1"/>
    <xf numFmtId="3" fontId="19" fillId="0" borderId="0" xfId="0" applyNumberFormat="1" applyFont="1" applyFill="1" applyBorder="1"/>
    <xf numFmtId="0" fontId="19" fillId="0" borderId="0" xfId="0" applyFont="1" applyFill="1" applyBorder="1" applyAlignment="1">
      <alignment wrapText="1"/>
    </xf>
    <xf numFmtId="4" fontId="20" fillId="0" borderId="0" xfId="0" applyNumberFormat="1" applyFont="1" applyFill="1" applyBorder="1"/>
    <xf numFmtId="3" fontId="20" fillId="0" borderId="0" xfId="0" applyNumberFormat="1" applyFont="1" applyFill="1" applyBorder="1"/>
    <xf numFmtId="0" fontId="21" fillId="0" borderId="0" xfId="0" applyFont="1" applyBorder="1" applyAlignment="1"/>
    <xf numFmtId="3" fontId="20" fillId="6" borderId="14" xfId="2" applyNumberFormat="1" applyFont="1" applyFill="1" applyBorder="1" applyAlignment="1" applyProtection="1">
      <alignment horizontal="centerContinuous"/>
      <protection hidden="1"/>
    </xf>
    <xf numFmtId="0" fontId="21" fillId="0" borderId="20" xfId="1" applyFont="1" applyFill="1" applyBorder="1" applyAlignment="1" applyProtection="1">
      <alignment wrapText="1"/>
    </xf>
    <xf numFmtId="0" fontId="21" fillId="0" borderId="45" xfId="1" applyFont="1" applyFill="1" applyBorder="1" applyAlignment="1" applyProtection="1">
      <alignment horizontal="center" wrapText="1"/>
    </xf>
    <xf numFmtId="3" fontId="21" fillId="0" borderId="17" xfId="1" applyNumberFormat="1" applyFont="1" applyFill="1" applyBorder="1" applyAlignment="1" applyProtection="1">
      <alignment horizontal="right" wrapText="1"/>
    </xf>
    <xf numFmtId="3" fontId="21" fillId="0" borderId="18" xfId="1" applyNumberFormat="1" applyFont="1" applyFill="1" applyBorder="1" applyAlignment="1" applyProtection="1">
      <alignment horizontal="right" wrapText="1"/>
    </xf>
    <xf numFmtId="3" fontId="21" fillId="12" borderId="9" xfId="1" applyNumberFormat="1" applyFont="1" applyFill="1" applyBorder="1" applyAlignment="1" applyProtection="1">
      <alignment horizontal="right" wrapText="1"/>
    </xf>
    <xf numFmtId="3" fontId="21" fillId="12" borderId="61" xfId="1" applyNumberFormat="1" applyFont="1" applyFill="1" applyBorder="1" applyAlignment="1" applyProtection="1">
      <alignment horizontal="right" wrapText="1"/>
    </xf>
    <xf numFmtId="3" fontId="21" fillId="12" borderId="48" xfId="1" applyNumberFormat="1" applyFont="1" applyFill="1" applyBorder="1" applyAlignment="1" applyProtection="1">
      <alignment horizontal="right" wrapText="1"/>
    </xf>
    <xf numFmtId="3" fontId="21" fillId="12" borderId="62" xfId="1" applyNumberFormat="1" applyFont="1" applyFill="1" applyBorder="1" applyAlignment="1" applyProtection="1">
      <alignment horizontal="right" wrapText="1"/>
    </xf>
    <xf numFmtId="3" fontId="21" fillId="11" borderId="18" xfId="1" applyNumberFormat="1" applyFont="1" applyFill="1" applyBorder="1" applyAlignment="1" applyProtection="1">
      <alignment horizontal="right" wrapText="1"/>
    </xf>
    <xf numFmtId="3" fontId="21" fillId="11" borderId="4" xfId="1" applyNumberFormat="1" applyFont="1" applyFill="1" applyBorder="1" applyAlignment="1" applyProtection="1">
      <alignment horizontal="right" wrapText="1"/>
    </xf>
    <xf numFmtId="3" fontId="21" fillId="11" borderId="5" xfId="1" applyNumberFormat="1" applyFont="1" applyFill="1" applyBorder="1" applyAlignment="1" applyProtection="1">
      <alignment horizontal="right" wrapText="1"/>
    </xf>
    <xf numFmtId="3" fontId="21" fillId="11" borderId="54" xfId="1" applyNumberFormat="1" applyFont="1" applyFill="1" applyBorder="1" applyAlignment="1" applyProtection="1">
      <alignment horizontal="right" wrapText="1"/>
    </xf>
    <xf numFmtId="3" fontId="21" fillId="0" borderId="2" xfId="1" applyNumberFormat="1" applyFont="1" applyFill="1" applyBorder="1" applyAlignment="1" applyProtection="1">
      <alignment horizontal="right" wrapText="1"/>
    </xf>
    <xf numFmtId="3" fontId="21" fillId="0" borderId="3" xfId="1" applyNumberFormat="1" applyFont="1" applyFill="1" applyBorder="1" applyAlignment="1" applyProtection="1">
      <alignment horizontal="right" wrapText="1"/>
    </xf>
    <xf numFmtId="3" fontId="21" fillId="0" borderId="1" xfId="1" applyNumberFormat="1" applyFont="1" applyFill="1" applyBorder="1" applyAlignment="1" applyProtection="1">
      <alignment horizontal="right" wrapText="1"/>
    </xf>
    <xf numFmtId="3" fontId="21" fillId="11" borderId="55" xfId="1" applyNumberFormat="1" applyFont="1" applyFill="1" applyBorder="1" applyAlignment="1" applyProtection="1">
      <alignment horizontal="right" wrapText="1"/>
    </xf>
    <xf numFmtId="3" fontId="19" fillId="2" borderId="20" xfId="1" applyNumberFormat="1" applyFont="1" applyFill="1" applyBorder="1" applyAlignment="1" applyProtection="1">
      <alignment horizontal="right" wrapText="1"/>
    </xf>
    <xf numFmtId="3" fontId="21" fillId="11" borderId="20" xfId="1" applyNumberFormat="1" applyFont="1" applyFill="1" applyBorder="1" applyAlignment="1" applyProtection="1">
      <alignment horizontal="right" wrapText="1"/>
    </xf>
    <xf numFmtId="3" fontId="21" fillId="2" borderId="20" xfId="1" applyNumberFormat="1" applyFont="1" applyFill="1" applyBorder="1" applyAlignment="1" applyProtection="1">
      <alignment horizontal="right" wrapText="1"/>
    </xf>
    <xf numFmtId="3" fontId="21" fillId="0" borderId="58" xfId="1" applyNumberFormat="1" applyFont="1" applyFill="1" applyBorder="1" applyAlignment="1" applyProtection="1">
      <alignment horizontal="right" wrapText="1"/>
    </xf>
    <xf numFmtId="4" fontId="9" fillId="3" borderId="33" xfId="1" applyNumberFormat="1" applyFont="1" applyFill="1" applyBorder="1" applyAlignment="1" applyProtection="1">
      <alignment horizontal="right" wrapText="1"/>
    </xf>
    <xf numFmtId="4" fontId="10" fillId="2" borderId="33" xfId="1" applyNumberFormat="1" applyFont="1" applyFill="1" applyBorder="1" applyAlignment="1" applyProtection="1">
      <alignment horizontal="right" wrapText="1"/>
    </xf>
    <xf numFmtId="4" fontId="10" fillId="2" borderId="28" xfId="1" applyNumberFormat="1" applyFont="1" applyFill="1" applyBorder="1" applyAlignment="1" applyProtection="1">
      <alignment horizontal="right" wrapText="1"/>
    </xf>
    <xf numFmtId="4" fontId="9" fillId="2" borderId="28" xfId="1" applyNumberFormat="1" applyFont="1" applyFill="1" applyBorder="1" applyAlignment="1" applyProtection="1">
      <alignment horizontal="right" wrapText="1"/>
    </xf>
    <xf numFmtId="4" fontId="9" fillId="5" borderId="28" xfId="1" applyNumberFormat="1" applyFont="1" applyFill="1" applyBorder="1" applyAlignment="1" applyProtection="1">
      <alignment horizontal="right" wrapText="1"/>
    </xf>
    <xf numFmtId="3" fontId="21" fillId="12" borderId="47" xfId="1" applyNumberFormat="1" applyFont="1" applyFill="1" applyBorder="1" applyAlignment="1" applyProtection="1">
      <alignment horizontal="right" wrapText="1"/>
    </xf>
    <xf numFmtId="3" fontId="21" fillId="12" borderId="63" xfId="1" applyNumberFormat="1" applyFont="1" applyFill="1" applyBorder="1" applyAlignment="1" applyProtection="1">
      <alignment horizontal="right" wrapText="1"/>
    </xf>
    <xf numFmtId="3" fontId="21" fillId="11" borderId="4" xfId="1" applyNumberFormat="1" applyFont="1" applyFill="1" applyBorder="1" applyAlignment="1" applyProtection="1">
      <alignment horizontal="right" wrapText="1"/>
      <protection locked="0"/>
    </xf>
    <xf numFmtId="3" fontId="21" fillId="11" borderId="5" xfId="1" applyNumberFormat="1" applyFont="1" applyFill="1" applyBorder="1" applyAlignment="1" applyProtection="1">
      <alignment horizontal="right" wrapText="1"/>
      <protection locked="0"/>
    </xf>
    <xf numFmtId="3" fontId="21" fillId="11" borderId="55" xfId="1" applyNumberFormat="1" applyFont="1" applyFill="1" applyBorder="1" applyAlignment="1" applyProtection="1">
      <alignment horizontal="right" wrapText="1"/>
      <protection locked="0"/>
    </xf>
    <xf numFmtId="3" fontId="19" fillId="0" borderId="20" xfId="1" applyNumberFormat="1" applyFont="1" applyFill="1" applyBorder="1" applyAlignment="1" applyProtection="1">
      <alignment horizontal="right" wrapText="1"/>
    </xf>
    <xf numFmtId="3" fontId="21" fillId="0" borderId="20" xfId="1" applyNumberFormat="1" applyFont="1" applyFill="1" applyBorder="1" applyAlignment="1" applyProtection="1">
      <alignment horizontal="right" wrapText="1"/>
    </xf>
    <xf numFmtId="3" fontId="22" fillId="6" borderId="47" xfId="2" applyNumberFormat="1" applyFont="1" applyFill="1" applyBorder="1" applyAlignment="1" applyProtection="1">
      <alignment horizontal="center" wrapText="1"/>
      <protection hidden="1"/>
    </xf>
    <xf numFmtId="2" fontId="26" fillId="10" borderId="46" xfId="0" applyNumberFormat="1" applyFont="1" applyFill="1" applyBorder="1"/>
    <xf numFmtId="0" fontId="26" fillId="10" borderId="25" xfId="0" applyFont="1" applyFill="1" applyBorder="1"/>
    <xf numFmtId="4" fontId="25" fillId="0" borderId="54" xfId="0" applyNumberFormat="1" applyFont="1" applyBorder="1"/>
    <xf numFmtId="4" fontId="25" fillId="0" borderId="15" xfId="0" applyNumberFormat="1" applyFont="1" applyBorder="1"/>
    <xf numFmtId="4" fontId="25" fillId="0" borderId="2" xfId="0" applyNumberFormat="1" applyFont="1" applyBorder="1"/>
    <xf numFmtId="4" fontId="25" fillId="0" borderId="3" xfId="0" applyNumberFormat="1" applyFont="1" applyBorder="1"/>
    <xf numFmtId="4" fontId="25" fillId="0" borderId="1" xfId="0" applyNumberFormat="1" applyFont="1" applyBorder="1"/>
    <xf numFmtId="4" fontId="25" fillId="0" borderId="19" xfId="0" applyNumberFormat="1" applyFont="1" applyFill="1" applyBorder="1"/>
    <xf numFmtId="4" fontId="25" fillId="0" borderId="5" xfId="0" applyNumberFormat="1" applyFont="1" applyFill="1" applyBorder="1"/>
    <xf numFmtId="4" fontId="25" fillId="0" borderId="18" xfId="0" applyNumberFormat="1" applyFont="1" applyFill="1" applyBorder="1"/>
    <xf numFmtId="0" fontId="11" fillId="2" borderId="34" xfId="1" applyFont="1" applyFill="1" applyBorder="1" applyAlignment="1" applyProtection="1">
      <alignment horizontal="center" vertical="center" wrapText="1"/>
    </xf>
    <xf numFmtId="0" fontId="11" fillId="2" borderId="57" xfId="1" applyFont="1" applyFill="1" applyBorder="1" applyAlignment="1" applyProtection="1">
      <alignment horizontal="center" vertical="center" wrapText="1"/>
    </xf>
    <xf numFmtId="0" fontId="11" fillId="2" borderId="46" xfId="1" applyFont="1" applyFill="1" applyBorder="1" applyAlignment="1" applyProtection="1">
      <alignment horizontal="center" vertical="center" wrapText="1"/>
    </xf>
    <xf numFmtId="0" fontId="11" fillId="2" borderId="43" xfId="1" applyFont="1" applyFill="1" applyBorder="1" applyAlignment="1" applyProtection="1">
      <alignment horizontal="center" vertical="center" wrapText="1"/>
    </xf>
    <xf numFmtId="1" fontId="18" fillId="11" borderId="49" xfId="0" applyNumberFormat="1" applyFont="1" applyFill="1" applyBorder="1" applyAlignment="1" applyProtection="1">
      <alignment horizontal="center"/>
      <protection locked="0"/>
    </xf>
    <xf numFmtId="1" fontId="18" fillId="11" borderId="51" xfId="0" applyNumberFormat="1" applyFont="1" applyFill="1" applyBorder="1" applyAlignment="1" applyProtection="1">
      <alignment horizontal="center"/>
      <protection locked="0"/>
    </xf>
    <xf numFmtId="1" fontId="18" fillId="11" borderId="52" xfId="0" applyNumberFormat="1" applyFont="1" applyFill="1" applyBorder="1" applyAlignment="1" applyProtection="1">
      <alignment horizontal="center"/>
      <protection locked="0"/>
    </xf>
    <xf numFmtId="1" fontId="18" fillId="2" borderId="45" xfId="0" applyNumberFormat="1" applyFont="1" applyFill="1" applyBorder="1" applyAlignment="1" applyProtection="1">
      <alignment horizontal="center"/>
      <protection locked="0"/>
    </xf>
    <xf numFmtId="1" fontId="18" fillId="2" borderId="50" xfId="0" applyNumberFormat="1" applyFont="1" applyFill="1" applyBorder="1" applyAlignment="1" applyProtection="1">
      <alignment horizontal="center"/>
      <protection locked="0"/>
    </xf>
    <xf numFmtId="1" fontId="18" fillId="2" borderId="29" xfId="0" applyNumberFormat="1" applyFont="1" applyFill="1" applyBorder="1" applyAlignment="1" applyProtection="1">
      <alignment horizontal="center"/>
      <protection locked="0"/>
    </xf>
    <xf numFmtId="1" fontId="18" fillId="13" borderId="60" xfId="0" applyNumberFormat="1" applyFont="1" applyFill="1" applyBorder="1" applyAlignment="1" applyProtection="1">
      <alignment horizontal="center" vertical="center" wrapText="1"/>
      <protection locked="0"/>
    </xf>
    <xf numFmtId="1" fontId="18" fillId="13" borderId="56" xfId="0" applyNumberFormat="1" applyFont="1" applyFill="1" applyBorder="1" applyAlignment="1" applyProtection="1">
      <alignment horizontal="center" vertical="center" wrapText="1"/>
      <protection locked="0"/>
    </xf>
    <xf numFmtId="1" fontId="18" fillId="13" borderId="36" xfId="0" applyNumberFormat="1" applyFont="1" applyFill="1" applyBorder="1" applyAlignment="1" applyProtection="1">
      <alignment horizontal="center" vertical="center" wrapText="1"/>
      <protection locked="0"/>
    </xf>
    <xf numFmtId="0" fontId="18" fillId="13" borderId="16" xfId="0" applyFont="1" applyFill="1" applyBorder="1" applyAlignment="1" applyProtection="1">
      <alignment horizontal="center" vertical="center"/>
      <protection locked="0"/>
    </xf>
    <xf numFmtId="0" fontId="18" fillId="13" borderId="56" xfId="0" applyFont="1" applyFill="1" applyBorder="1" applyAlignment="1" applyProtection="1">
      <alignment horizontal="center" vertical="center"/>
      <protection locked="0"/>
    </xf>
    <xf numFmtId="0" fontId="18" fillId="13" borderId="59" xfId="0" applyFont="1" applyFill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8" fillId="0" borderId="42" xfId="0" applyFont="1" applyBorder="1" applyAlignment="1" applyProtection="1">
      <alignment horizontal="center"/>
      <protection locked="0"/>
    </xf>
    <xf numFmtId="0" fontId="18" fillId="0" borderId="53" xfId="0" applyFont="1" applyBorder="1" applyAlignment="1" applyProtection="1">
      <alignment horizontal="center"/>
      <protection locked="0"/>
    </xf>
    <xf numFmtId="0" fontId="19" fillId="2" borderId="26" xfId="1" applyFont="1" applyFill="1" applyBorder="1" applyAlignment="1" applyProtection="1">
      <alignment horizontal="center" vertical="center" wrapText="1"/>
    </xf>
    <xf numFmtId="0" fontId="19" fillId="2" borderId="25" xfId="1" applyFont="1" applyFill="1" applyBorder="1" applyAlignment="1" applyProtection="1">
      <alignment horizontal="center" vertical="center" wrapText="1"/>
    </xf>
    <xf numFmtId="0" fontId="19" fillId="2" borderId="26" xfId="1" applyFont="1" applyFill="1" applyBorder="1" applyAlignment="1" applyProtection="1">
      <alignment horizontal="center" vertical="center"/>
    </xf>
    <xf numFmtId="0" fontId="19" fillId="2" borderId="25" xfId="1" applyFont="1" applyFill="1" applyBorder="1" applyAlignment="1" applyProtection="1">
      <alignment horizontal="center" vertical="center"/>
    </xf>
    <xf numFmtId="0" fontId="20" fillId="2" borderId="26" xfId="1" applyFont="1" applyFill="1" applyBorder="1" applyAlignment="1" applyProtection="1">
      <alignment horizontal="center" vertical="center" wrapText="1"/>
    </xf>
    <xf numFmtId="0" fontId="20" fillId="2" borderId="25" xfId="1" applyFont="1" applyFill="1" applyBorder="1" applyAlignment="1" applyProtection="1">
      <alignment horizontal="center" vertical="center" wrapText="1"/>
    </xf>
    <xf numFmtId="0" fontId="21" fillId="12" borderId="49" xfId="1" applyFont="1" applyFill="1" applyBorder="1" applyAlignment="1" applyProtection="1">
      <alignment horizontal="center"/>
    </xf>
    <xf numFmtId="0" fontId="21" fillId="12" borderId="51" xfId="1" applyFont="1" applyFill="1" applyBorder="1" applyAlignment="1" applyProtection="1">
      <alignment horizontal="center"/>
    </xf>
    <xf numFmtId="0" fontId="21" fillId="12" borderId="52" xfId="1" applyFont="1" applyFill="1" applyBorder="1" applyAlignment="1" applyProtection="1">
      <alignment horizontal="center"/>
    </xf>
    <xf numFmtId="3" fontId="20" fillId="6" borderId="40" xfId="2" applyNumberFormat="1" applyFont="1" applyFill="1" applyBorder="1" applyAlignment="1" applyProtection="1">
      <alignment horizontal="center" wrapText="1"/>
      <protection hidden="1"/>
    </xf>
    <xf numFmtId="3" fontId="20" fillId="6" borderId="24" xfId="2" applyNumberFormat="1" applyFont="1" applyFill="1" applyBorder="1" applyAlignment="1" applyProtection="1">
      <alignment horizontal="center" wrapText="1"/>
      <protection hidden="1"/>
    </xf>
    <xf numFmtId="0" fontId="23" fillId="0" borderId="0" xfId="0" applyFont="1" applyAlignment="1">
      <alignment horizontal="center"/>
    </xf>
    <xf numFmtId="0" fontId="21" fillId="0" borderId="39" xfId="0" applyFont="1" applyBorder="1" applyAlignment="1">
      <alignment horizontal="right"/>
    </xf>
    <xf numFmtId="3" fontId="22" fillId="6" borderId="31" xfId="2" applyNumberFormat="1" applyFont="1" applyFill="1" applyBorder="1" applyAlignment="1" applyProtection="1">
      <alignment horizontal="center" vertical="center"/>
      <protection hidden="1"/>
    </xf>
    <xf numFmtId="3" fontId="22" fillId="6" borderId="38" xfId="2" applyNumberFormat="1" applyFont="1" applyFill="1" applyBorder="1" applyAlignment="1" applyProtection="1">
      <alignment horizontal="center" vertical="center"/>
      <protection hidden="1"/>
    </xf>
    <xf numFmtId="3" fontId="22" fillId="6" borderId="32" xfId="2" applyNumberFormat="1" applyFont="1" applyFill="1" applyBorder="1" applyAlignment="1" applyProtection="1">
      <alignment horizontal="center" vertical="center"/>
      <protection hidden="1"/>
    </xf>
    <xf numFmtId="3" fontId="22" fillId="6" borderId="46" xfId="2" applyNumberFormat="1" applyFont="1" applyFill="1" applyBorder="1" applyAlignment="1" applyProtection="1">
      <alignment horizontal="center" vertical="center"/>
      <protection hidden="1"/>
    </xf>
    <xf numFmtId="3" fontId="22" fillId="6" borderId="39" xfId="2" applyNumberFormat="1" applyFont="1" applyFill="1" applyBorder="1" applyAlignment="1" applyProtection="1">
      <alignment horizontal="center" vertical="center"/>
      <protection hidden="1"/>
    </xf>
    <xf numFmtId="3" fontId="22" fillId="6" borderId="43" xfId="2" applyNumberFormat="1" applyFont="1" applyFill="1" applyBorder="1" applyAlignment="1" applyProtection="1">
      <alignment horizontal="center" vertical="center"/>
      <protection hidden="1"/>
    </xf>
    <xf numFmtId="3" fontId="22" fillId="10" borderId="31" xfId="2" applyNumberFormat="1" applyFont="1" applyFill="1" applyBorder="1" applyAlignment="1" applyProtection="1">
      <alignment horizontal="center" vertical="center"/>
      <protection hidden="1"/>
    </xf>
    <xf numFmtId="3" fontId="22" fillId="10" borderId="38" xfId="2" applyNumberFormat="1" applyFont="1" applyFill="1" applyBorder="1" applyAlignment="1" applyProtection="1">
      <alignment horizontal="center" vertical="center"/>
      <protection hidden="1"/>
    </xf>
    <xf numFmtId="3" fontId="22" fillId="10" borderId="32" xfId="2" applyNumberFormat="1" applyFont="1" applyFill="1" applyBorder="1" applyAlignment="1" applyProtection="1">
      <alignment horizontal="center" vertical="center"/>
      <protection hidden="1"/>
    </xf>
    <xf numFmtId="3" fontId="22" fillId="10" borderId="46" xfId="2" applyNumberFormat="1" applyFont="1" applyFill="1" applyBorder="1" applyAlignment="1" applyProtection="1">
      <alignment horizontal="center" vertical="center"/>
      <protection hidden="1"/>
    </xf>
    <xf numFmtId="3" fontId="22" fillId="10" borderId="39" xfId="2" applyNumberFormat="1" applyFont="1" applyFill="1" applyBorder="1" applyAlignment="1" applyProtection="1">
      <alignment horizontal="center" vertical="center"/>
      <protection hidden="1"/>
    </xf>
    <xf numFmtId="3" fontId="22" fillId="10" borderId="43" xfId="2" applyNumberFormat="1" applyFont="1" applyFill="1" applyBorder="1" applyAlignment="1" applyProtection="1">
      <alignment horizontal="center" vertical="center"/>
      <protection hidden="1"/>
    </xf>
    <xf numFmtId="164" fontId="28" fillId="0" borderId="0" xfId="0" applyNumberFormat="1" applyFont="1" applyFill="1" applyBorder="1" applyAlignment="1">
      <alignment horizontal="center" vertical="center"/>
    </xf>
    <xf numFmtId="0" fontId="25" fillId="0" borderId="49" xfId="0" applyFont="1" applyFill="1" applyBorder="1"/>
    <xf numFmtId="0" fontId="25" fillId="0" borderId="6" xfId="0" applyFont="1" applyFill="1" applyBorder="1"/>
    <xf numFmtId="0" fontId="25" fillId="0" borderId="45" xfId="0" applyFont="1" applyFill="1" applyBorder="1"/>
    <xf numFmtId="0" fontId="25" fillId="0" borderId="45" xfId="0" applyFont="1" applyFill="1" applyBorder="1" applyAlignment="1">
      <alignment wrapText="1"/>
    </xf>
    <xf numFmtId="4" fontId="26" fillId="0" borderId="50" xfId="0" applyNumberFormat="1" applyFont="1" applyBorder="1"/>
    <xf numFmtId="4" fontId="26" fillId="0" borderId="50" xfId="0" applyNumberFormat="1" applyFont="1" applyFill="1" applyBorder="1"/>
    <xf numFmtId="2" fontId="26" fillId="10" borderId="25" xfId="0" applyNumberFormat="1" applyFont="1" applyFill="1" applyBorder="1"/>
    <xf numFmtId="0" fontId="26" fillId="10" borderId="39" xfId="0" applyFont="1" applyFill="1" applyBorder="1"/>
    <xf numFmtId="0" fontId="26" fillId="10" borderId="46" xfId="0" applyFont="1" applyFill="1" applyBorder="1"/>
    <xf numFmtId="4" fontId="25" fillId="0" borderId="4" xfId="0" applyNumberFormat="1" applyFont="1" applyFill="1" applyBorder="1"/>
    <xf numFmtId="4" fontId="25" fillId="0" borderId="17" xfId="0" applyNumberFormat="1" applyFont="1" applyFill="1" applyBorder="1"/>
    <xf numFmtId="4" fontId="25" fillId="0" borderId="2" xfId="0" applyNumberFormat="1" applyFont="1" applyFill="1" applyBorder="1"/>
    <xf numFmtId="4" fontId="25" fillId="0" borderId="3" xfId="0" applyNumberFormat="1" applyFont="1" applyFill="1" applyBorder="1"/>
    <xf numFmtId="3" fontId="25" fillId="0" borderId="55" xfId="0" applyNumberFormat="1" applyFont="1" applyFill="1" applyBorder="1"/>
    <xf numFmtId="3" fontId="25" fillId="0" borderId="20" xfId="0" applyNumberFormat="1" applyFont="1" applyFill="1" applyBorder="1"/>
    <xf numFmtId="3" fontId="25" fillId="0" borderId="58" xfId="0" applyNumberFormat="1" applyFont="1" applyFill="1" applyBorder="1"/>
    <xf numFmtId="4" fontId="25" fillId="0" borderId="64" xfId="0" applyNumberFormat="1" applyFont="1" applyBorder="1"/>
    <xf numFmtId="4" fontId="25" fillId="0" borderId="65" xfId="0" applyNumberFormat="1" applyFont="1" applyBorder="1"/>
    <xf numFmtId="0" fontId="19" fillId="11" borderId="51" xfId="1" applyFont="1" applyFill="1" applyBorder="1" applyAlignment="1" applyProtection="1">
      <alignment horizontal="center" wrapText="1"/>
    </xf>
    <xf numFmtId="0" fontId="19" fillId="0" borderId="66" xfId="1" applyFont="1" applyFill="1" applyBorder="1" applyAlignment="1" applyProtection="1">
      <alignment horizontal="center" wrapText="1"/>
    </xf>
    <xf numFmtId="0" fontId="19" fillId="0" borderId="50" xfId="1" applyFont="1" applyFill="1" applyBorder="1" applyAlignment="1" applyProtection="1">
      <alignment horizontal="center" wrapText="1"/>
    </xf>
    <xf numFmtId="0" fontId="19" fillId="0" borderId="35" xfId="1" applyFont="1" applyFill="1" applyBorder="1" applyAlignment="1" applyProtection="1">
      <alignment horizontal="center" wrapText="1"/>
    </xf>
    <xf numFmtId="0" fontId="21" fillId="0" borderId="66" xfId="1" applyFont="1" applyFill="1" applyBorder="1" applyAlignment="1" applyProtection="1">
      <alignment horizontal="center" wrapText="1"/>
    </xf>
    <xf numFmtId="0" fontId="21" fillId="11" borderId="50" xfId="1" applyFont="1" applyFill="1" applyBorder="1" applyAlignment="1" applyProtection="1">
      <alignment horizontal="center" wrapText="1"/>
    </xf>
    <xf numFmtId="1" fontId="21" fillId="12" borderId="9" xfId="1" applyNumberFormat="1" applyFont="1" applyFill="1" applyBorder="1" applyAlignment="1" applyProtection="1">
      <alignment horizontal="left" vertical="center"/>
    </xf>
    <xf numFmtId="0" fontId="21" fillId="12" borderId="67" xfId="1" applyFont="1" applyFill="1" applyBorder="1" applyAlignment="1" applyProtection="1"/>
    <xf numFmtId="1" fontId="21" fillId="12" borderId="46" xfId="1" applyNumberFormat="1" applyFont="1" applyFill="1" applyBorder="1" applyAlignment="1" applyProtection="1">
      <alignment horizontal="right" vertical="center"/>
    </xf>
    <xf numFmtId="0" fontId="22" fillId="12" borderId="46" xfId="1" applyFont="1" applyFill="1" applyBorder="1" applyAlignment="1" applyProtection="1">
      <alignment wrapText="1"/>
    </xf>
    <xf numFmtId="1" fontId="21" fillId="0" borderId="4" xfId="1" applyNumberFormat="1" applyFont="1" applyFill="1" applyBorder="1" applyAlignment="1" applyProtection="1">
      <alignment horizontal="center" vertical="center"/>
    </xf>
    <xf numFmtId="0" fontId="21" fillId="11" borderId="54" xfId="1" applyFont="1" applyFill="1" applyBorder="1" applyAlignment="1" applyProtection="1">
      <alignment wrapText="1"/>
    </xf>
    <xf numFmtId="0" fontId="19" fillId="0" borderId="15" xfId="1" applyFont="1" applyFill="1" applyBorder="1" applyAlignment="1" applyProtection="1">
      <alignment wrapText="1"/>
    </xf>
    <xf numFmtId="0" fontId="21" fillId="0" borderId="15" xfId="1" applyFont="1" applyFill="1" applyBorder="1" applyAlignment="1" applyProtection="1">
      <alignment wrapText="1"/>
    </xf>
    <xf numFmtId="0" fontId="21" fillId="11" borderId="15" xfId="1" applyFont="1" applyFill="1" applyBorder="1" applyAlignment="1" applyProtection="1">
      <alignment wrapText="1"/>
    </xf>
    <xf numFmtId="0" fontId="21" fillId="0" borderId="15" xfId="1" applyFont="1" applyFill="1" applyBorder="1" applyAlignment="1" applyProtection="1">
      <alignment horizontal="left" wrapText="1"/>
    </xf>
    <xf numFmtId="1" fontId="19" fillId="2" borderId="2" xfId="1" applyNumberFormat="1" applyFont="1" applyFill="1" applyBorder="1" applyAlignment="1" applyProtection="1">
      <alignment horizontal="right" vertical="center"/>
    </xf>
    <xf numFmtId="1" fontId="21" fillId="0" borderId="1" xfId="1" applyNumberFormat="1" applyFont="1" applyFill="1" applyBorder="1" applyAlignment="1" applyProtection="1">
      <alignment horizontal="left" vertical="center"/>
    </xf>
  </cellXfs>
  <cellStyles count="3">
    <cellStyle name="Normální" xfId="0" builtinId="0"/>
    <cellStyle name="normální_List1" xfId="1"/>
    <cellStyle name="normální_Vzor RO" xfId="2"/>
  </cellStyles>
  <dxfs count="0"/>
  <tableStyles count="0" defaultTableStyle="TableStyleMedium2" defaultPivotStyle="PivotStyleLight16"/>
  <colors>
    <mruColors>
      <color rgb="FFC5D9F1"/>
      <color rgb="FFFFFF99"/>
      <color rgb="FFFFC000"/>
      <color rgb="FFFDE9D9"/>
      <color rgb="FF24A8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workbookViewId="0">
      <selection activeCell="A7" sqref="A7"/>
    </sheetView>
  </sheetViews>
  <sheetFormatPr defaultColWidth="9.33203125" defaultRowHeight="12.75" x14ac:dyDescent="0.2"/>
  <cols>
    <col min="1" max="1" width="3.1640625" style="1" customWidth="1"/>
    <col min="2" max="2" width="33.33203125" style="1" customWidth="1"/>
    <col min="3" max="3" width="8" style="1" customWidth="1"/>
    <col min="4" max="4" width="10.6640625" style="1" customWidth="1"/>
    <col min="5" max="5" width="10.1640625" style="1" customWidth="1"/>
    <col min="6" max="6" width="12" style="1" customWidth="1"/>
    <col min="7" max="7" width="12.33203125" style="1" customWidth="1"/>
    <col min="8" max="8" width="11" style="1" customWidth="1"/>
    <col min="9" max="9" width="12.5" style="1" customWidth="1"/>
    <col min="10" max="10" width="17.5" style="1" hidden="1" customWidth="1"/>
    <col min="11" max="11" width="0.6640625" style="1" hidden="1" customWidth="1"/>
    <col min="12" max="16384" width="9.33203125" style="1"/>
  </cols>
  <sheetData>
    <row r="1" spans="1:11" ht="20.100000000000001" customHeight="1" x14ac:dyDescent="0.2">
      <c r="A1" s="205" t="s">
        <v>70</v>
      </c>
      <c r="B1" s="206"/>
      <c r="C1" s="206"/>
      <c r="D1" s="206"/>
      <c r="E1" s="206"/>
      <c r="F1" s="206"/>
      <c r="G1" s="206"/>
      <c r="H1" s="206"/>
      <c r="I1" s="207"/>
      <c r="J1" s="4"/>
      <c r="K1" s="5"/>
    </row>
    <row r="2" spans="1:11" x14ac:dyDescent="0.2">
      <c r="A2" s="208" t="s">
        <v>57</v>
      </c>
      <c r="B2" s="209"/>
      <c r="C2" s="209"/>
      <c r="D2" s="209"/>
      <c r="E2" s="209"/>
      <c r="F2" s="209"/>
      <c r="G2" s="209"/>
      <c r="H2" s="209"/>
      <c r="I2" s="210"/>
      <c r="J2" s="23"/>
      <c r="K2" s="24"/>
    </row>
    <row r="3" spans="1:11" ht="35.25" customHeight="1" thickBot="1" x14ac:dyDescent="0.25">
      <c r="A3" s="211" t="s">
        <v>66</v>
      </c>
      <c r="B3" s="212"/>
      <c r="C3" s="212"/>
      <c r="D3" s="213"/>
      <c r="E3" s="214" t="s">
        <v>65</v>
      </c>
      <c r="F3" s="215"/>
      <c r="G3" s="215"/>
      <c r="H3" s="215"/>
      <c r="I3" s="216"/>
      <c r="J3" s="23"/>
      <c r="K3" s="24"/>
    </row>
    <row r="4" spans="1:11" ht="20.100000000000001" customHeight="1" thickBot="1" x14ac:dyDescent="0.25">
      <c r="A4" s="61"/>
      <c r="B4" s="217" t="s">
        <v>56</v>
      </c>
      <c r="C4" s="218"/>
      <c r="D4" s="218"/>
      <c r="E4" s="218"/>
      <c r="F4" s="218"/>
      <c r="G4" s="218"/>
      <c r="H4" s="218"/>
      <c r="I4" s="219"/>
      <c r="J4" s="2"/>
      <c r="K4" s="3"/>
    </row>
    <row r="5" spans="1:11" ht="12.75" customHeight="1" x14ac:dyDescent="0.2">
      <c r="A5" s="220"/>
      <c r="B5" s="222" t="s">
        <v>13</v>
      </c>
      <c r="C5" s="224" t="s">
        <v>41</v>
      </c>
      <c r="D5" s="226" t="s">
        <v>30</v>
      </c>
      <c r="E5" s="227"/>
      <c r="F5" s="228"/>
      <c r="G5" s="226" t="s">
        <v>68</v>
      </c>
      <c r="H5" s="227"/>
      <c r="I5" s="228"/>
      <c r="J5" s="201" t="s">
        <v>27</v>
      </c>
      <c r="K5" s="202"/>
    </row>
    <row r="6" spans="1:11" ht="24.75" thickBot="1" x14ac:dyDescent="0.25">
      <c r="A6" s="221"/>
      <c r="B6" s="223"/>
      <c r="C6" s="225"/>
      <c r="D6" s="62" t="s">
        <v>35</v>
      </c>
      <c r="E6" s="63" t="s">
        <v>24</v>
      </c>
      <c r="F6" s="64" t="s">
        <v>12</v>
      </c>
      <c r="G6" s="65" t="s">
        <v>35</v>
      </c>
      <c r="H6" s="63" t="s">
        <v>24</v>
      </c>
      <c r="I6" s="64" t="s">
        <v>12</v>
      </c>
      <c r="J6" s="203"/>
      <c r="K6" s="204"/>
    </row>
    <row r="7" spans="1:11" ht="16.5" customHeight="1" thickBot="1" x14ac:dyDescent="0.25">
      <c r="A7" s="66" t="s">
        <v>11</v>
      </c>
      <c r="B7" s="67" t="s">
        <v>10</v>
      </c>
      <c r="C7" s="68"/>
      <c r="D7" s="162">
        <f>D8</f>
        <v>1050000</v>
      </c>
      <c r="E7" s="162">
        <f>E8</f>
        <v>25000</v>
      </c>
      <c r="F7" s="163">
        <f>D7+E7</f>
        <v>1075000</v>
      </c>
      <c r="G7" s="162">
        <f>G8</f>
        <v>7350000</v>
      </c>
      <c r="H7" s="162">
        <f>H8</f>
        <v>175000</v>
      </c>
      <c r="I7" s="163">
        <f>G7+H7</f>
        <v>7525000</v>
      </c>
      <c r="J7" s="25">
        <f t="shared" ref="J7:J21" si="0">I7-F7</f>
        <v>6450000</v>
      </c>
      <c r="K7" s="26">
        <f t="shared" ref="K7:K21" si="1">IF(F7=0,IF(I7=0,"0%","100% "),(I7-F7)/F7)</f>
        <v>6</v>
      </c>
    </row>
    <row r="8" spans="1:11" ht="12.75" customHeight="1" x14ac:dyDescent="0.2">
      <c r="A8" s="69"/>
      <c r="B8" s="70" t="s">
        <v>9</v>
      </c>
      <c r="C8" s="71"/>
      <c r="D8" s="167">
        <f>SUM(D9:D19)</f>
        <v>1050000</v>
      </c>
      <c r="E8" s="168">
        <f>SUM(E9:E19)</f>
        <v>25000</v>
      </c>
      <c r="F8" s="173">
        <f t="shared" ref="F8:F26" si="2">D8+E8</f>
        <v>1075000</v>
      </c>
      <c r="G8" s="167">
        <f>SUM(G9:G19)</f>
        <v>7350000</v>
      </c>
      <c r="H8" s="168">
        <f>SUM(H9:H19)</f>
        <v>175000</v>
      </c>
      <c r="I8" s="169">
        <f t="shared" ref="I8:I26" si="3">G8+H8</f>
        <v>7525000</v>
      </c>
      <c r="J8" s="178">
        <f t="shared" si="0"/>
        <v>6450000</v>
      </c>
      <c r="K8" s="27">
        <f t="shared" si="1"/>
        <v>6</v>
      </c>
    </row>
    <row r="9" spans="1:11" ht="12.75" customHeight="1" x14ac:dyDescent="0.2">
      <c r="A9" s="72"/>
      <c r="B9" s="73" t="s">
        <v>8</v>
      </c>
      <c r="C9" s="74">
        <v>501</v>
      </c>
      <c r="D9" s="79">
        <v>70000</v>
      </c>
      <c r="E9" s="80">
        <v>0</v>
      </c>
      <c r="F9" s="174">
        <f>D9+E9</f>
        <v>70000</v>
      </c>
      <c r="G9" s="79">
        <f>D9*7</f>
        <v>490000</v>
      </c>
      <c r="H9" s="80">
        <f>E9*7</f>
        <v>0</v>
      </c>
      <c r="I9" s="75">
        <f>G9+H9</f>
        <v>490000</v>
      </c>
      <c r="J9" s="179">
        <f t="shared" si="0"/>
        <v>420000</v>
      </c>
      <c r="K9" s="35">
        <f t="shared" si="1"/>
        <v>6</v>
      </c>
    </row>
    <row r="10" spans="1:11" ht="12.75" customHeight="1" x14ac:dyDescent="0.2">
      <c r="A10" s="76"/>
      <c r="B10" s="77" t="s">
        <v>7</v>
      </c>
      <c r="C10" s="78">
        <v>502</v>
      </c>
      <c r="D10" s="79">
        <v>50000</v>
      </c>
      <c r="E10" s="80">
        <v>0</v>
      </c>
      <c r="F10" s="174">
        <f t="shared" si="2"/>
        <v>50000</v>
      </c>
      <c r="G10" s="79">
        <f t="shared" ref="G10:G29" si="4">D10*7</f>
        <v>350000</v>
      </c>
      <c r="H10" s="80">
        <f t="shared" ref="H10:H30" si="5">E10*7</f>
        <v>0</v>
      </c>
      <c r="I10" s="75">
        <f t="shared" ref="I10:I17" si="6">G10+H10</f>
        <v>350000</v>
      </c>
      <c r="J10" s="180">
        <f t="shared" si="0"/>
        <v>300000</v>
      </c>
      <c r="K10" s="35">
        <f t="shared" si="1"/>
        <v>6</v>
      </c>
    </row>
    <row r="11" spans="1:11" ht="12.75" customHeight="1" x14ac:dyDescent="0.2">
      <c r="A11" s="81"/>
      <c r="B11" s="77" t="s">
        <v>6</v>
      </c>
      <c r="C11" s="78">
        <v>511</v>
      </c>
      <c r="D11" s="79">
        <v>10000</v>
      </c>
      <c r="E11" s="80">
        <v>0</v>
      </c>
      <c r="F11" s="174">
        <f t="shared" si="2"/>
        <v>10000</v>
      </c>
      <c r="G11" s="79">
        <f t="shared" si="4"/>
        <v>70000</v>
      </c>
      <c r="H11" s="80">
        <f t="shared" si="5"/>
        <v>0</v>
      </c>
      <c r="I11" s="75">
        <f t="shared" si="6"/>
        <v>70000</v>
      </c>
      <c r="J11" s="180">
        <f t="shared" si="0"/>
        <v>60000</v>
      </c>
      <c r="K11" s="35">
        <f t="shared" si="1"/>
        <v>6</v>
      </c>
    </row>
    <row r="12" spans="1:11" ht="12.75" customHeight="1" x14ac:dyDescent="0.2">
      <c r="A12" s="81"/>
      <c r="B12" s="77" t="s">
        <v>5</v>
      </c>
      <c r="C12" s="78">
        <v>518</v>
      </c>
      <c r="D12" s="79">
        <v>60000</v>
      </c>
      <c r="E12" s="80">
        <v>0</v>
      </c>
      <c r="F12" s="174">
        <f t="shared" si="2"/>
        <v>60000</v>
      </c>
      <c r="G12" s="79">
        <f t="shared" si="4"/>
        <v>420000</v>
      </c>
      <c r="H12" s="80">
        <f t="shared" si="5"/>
        <v>0</v>
      </c>
      <c r="I12" s="75">
        <f t="shared" si="6"/>
        <v>420000</v>
      </c>
      <c r="J12" s="180">
        <f t="shared" si="0"/>
        <v>360000</v>
      </c>
      <c r="K12" s="35">
        <f t="shared" si="1"/>
        <v>6</v>
      </c>
    </row>
    <row r="13" spans="1:11" ht="12" customHeight="1" x14ac:dyDescent="0.2">
      <c r="A13" s="81"/>
      <c r="B13" s="82" t="s">
        <v>4</v>
      </c>
      <c r="C13" s="83">
        <v>521</v>
      </c>
      <c r="D13" s="84">
        <v>522000</v>
      </c>
      <c r="E13" s="85">
        <v>0</v>
      </c>
      <c r="F13" s="175">
        <f t="shared" si="2"/>
        <v>522000</v>
      </c>
      <c r="G13" s="84">
        <f t="shared" si="4"/>
        <v>3654000</v>
      </c>
      <c r="H13" s="85">
        <f t="shared" si="5"/>
        <v>0</v>
      </c>
      <c r="I13" s="86">
        <f t="shared" si="6"/>
        <v>3654000</v>
      </c>
      <c r="J13" s="180">
        <f t="shared" si="0"/>
        <v>3132000</v>
      </c>
      <c r="K13" s="35">
        <f t="shared" si="1"/>
        <v>6</v>
      </c>
    </row>
    <row r="14" spans="1:11" ht="12.75" customHeight="1" x14ac:dyDescent="0.2">
      <c r="A14" s="81"/>
      <c r="B14" s="82" t="s">
        <v>3</v>
      </c>
      <c r="C14" s="83">
        <v>524</v>
      </c>
      <c r="D14" s="84">
        <v>176000</v>
      </c>
      <c r="E14" s="85">
        <v>0</v>
      </c>
      <c r="F14" s="175">
        <f t="shared" si="2"/>
        <v>176000</v>
      </c>
      <c r="G14" s="84">
        <f t="shared" si="4"/>
        <v>1232000</v>
      </c>
      <c r="H14" s="85">
        <f t="shared" si="5"/>
        <v>0</v>
      </c>
      <c r="I14" s="86">
        <f t="shared" si="6"/>
        <v>1232000</v>
      </c>
      <c r="J14" s="180">
        <f t="shared" si="0"/>
        <v>1056000</v>
      </c>
      <c r="K14" s="35">
        <f t="shared" si="1"/>
        <v>6</v>
      </c>
    </row>
    <row r="15" spans="1:11" ht="12.75" customHeight="1" x14ac:dyDescent="0.2">
      <c r="A15" s="81"/>
      <c r="B15" s="82" t="s">
        <v>20</v>
      </c>
      <c r="C15" s="83">
        <v>525</v>
      </c>
      <c r="D15" s="84">
        <v>25000</v>
      </c>
      <c r="E15" s="87">
        <v>0</v>
      </c>
      <c r="F15" s="175">
        <f t="shared" si="2"/>
        <v>25000</v>
      </c>
      <c r="G15" s="84">
        <f t="shared" si="4"/>
        <v>175000</v>
      </c>
      <c r="H15" s="87">
        <f t="shared" si="5"/>
        <v>0</v>
      </c>
      <c r="I15" s="86">
        <f t="shared" si="6"/>
        <v>175000</v>
      </c>
      <c r="J15" s="180">
        <f t="shared" si="0"/>
        <v>150000</v>
      </c>
      <c r="K15" s="35">
        <f t="shared" si="1"/>
        <v>6</v>
      </c>
    </row>
    <row r="16" spans="1:11" ht="12.75" customHeight="1" x14ac:dyDescent="0.2">
      <c r="A16" s="81"/>
      <c r="B16" s="77" t="s">
        <v>50</v>
      </c>
      <c r="C16" s="78">
        <v>527</v>
      </c>
      <c r="D16" s="79">
        <v>17000</v>
      </c>
      <c r="E16" s="80">
        <v>0</v>
      </c>
      <c r="F16" s="174">
        <f t="shared" si="2"/>
        <v>17000</v>
      </c>
      <c r="G16" s="79">
        <f t="shared" si="4"/>
        <v>119000</v>
      </c>
      <c r="H16" s="80">
        <f t="shared" si="5"/>
        <v>0</v>
      </c>
      <c r="I16" s="75">
        <f t="shared" si="6"/>
        <v>119000</v>
      </c>
      <c r="J16" s="180">
        <f t="shared" si="0"/>
        <v>102000</v>
      </c>
      <c r="K16" s="35">
        <f t="shared" si="1"/>
        <v>6</v>
      </c>
    </row>
    <row r="17" spans="1:11" ht="12.75" customHeight="1" x14ac:dyDescent="0.2">
      <c r="A17" s="81"/>
      <c r="B17" s="88" t="s">
        <v>58</v>
      </c>
      <c r="C17" s="89">
        <v>599</v>
      </c>
      <c r="D17" s="90">
        <v>120000</v>
      </c>
      <c r="E17" s="91">
        <v>0</v>
      </c>
      <c r="F17" s="176">
        <f t="shared" si="2"/>
        <v>120000</v>
      </c>
      <c r="G17" s="90">
        <f t="shared" si="4"/>
        <v>840000</v>
      </c>
      <c r="H17" s="91">
        <f t="shared" si="5"/>
        <v>0</v>
      </c>
      <c r="I17" s="92">
        <f t="shared" si="6"/>
        <v>840000</v>
      </c>
      <c r="J17" s="180">
        <f t="shared" si="0"/>
        <v>720000</v>
      </c>
      <c r="K17" s="35">
        <f t="shared" si="1"/>
        <v>6</v>
      </c>
    </row>
    <row r="18" spans="1:11" ht="12.75" customHeight="1" x14ac:dyDescent="0.2">
      <c r="A18" s="81"/>
      <c r="B18" s="88" t="s">
        <v>2</v>
      </c>
      <c r="C18" s="89">
        <v>551</v>
      </c>
      <c r="D18" s="90">
        <v>0</v>
      </c>
      <c r="E18" s="91">
        <v>25000</v>
      </c>
      <c r="F18" s="176">
        <f t="shared" si="2"/>
        <v>25000</v>
      </c>
      <c r="G18" s="90">
        <f t="shared" si="4"/>
        <v>0</v>
      </c>
      <c r="H18" s="91">
        <f t="shared" si="5"/>
        <v>175000</v>
      </c>
      <c r="I18" s="92">
        <f t="shared" si="3"/>
        <v>175000</v>
      </c>
      <c r="J18" s="181">
        <f t="shared" si="0"/>
        <v>150000</v>
      </c>
      <c r="K18" s="35">
        <f t="shared" si="1"/>
        <v>6</v>
      </c>
    </row>
    <row r="19" spans="1:11" ht="12.75" customHeight="1" thickBot="1" x14ac:dyDescent="0.25">
      <c r="A19" s="93"/>
      <c r="B19" s="158" t="s">
        <v>1</v>
      </c>
      <c r="C19" s="159" t="s">
        <v>34</v>
      </c>
      <c r="D19" s="170">
        <v>0</v>
      </c>
      <c r="E19" s="171">
        <v>0</v>
      </c>
      <c r="F19" s="177">
        <f t="shared" si="2"/>
        <v>0</v>
      </c>
      <c r="G19" s="170">
        <f t="shared" si="4"/>
        <v>0</v>
      </c>
      <c r="H19" s="171">
        <f t="shared" si="5"/>
        <v>0</v>
      </c>
      <c r="I19" s="172">
        <f t="shared" si="3"/>
        <v>0</v>
      </c>
      <c r="J19" s="182">
        <f t="shared" si="0"/>
        <v>0</v>
      </c>
      <c r="K19" s="28" t="str">
        <f t="shared" si="1"/>
        <v>0%</v>
      </c>
    </row>
    <row r="20" spans="1:11" ht="20.100000000000001" customHeight="1" thickBot="1" x14ac:dyDescent="0.25">
      <c r="A20" s="270" t="s">
        <v>36</v>
      </c>
      <c r="B20" s="271" t="s">
        <v>0</v>
      </c>
      <c r="C20" s="95"/>
      <c r="D20" s="183">
        <f>D21+D27</f>
        <v>1050000</v>
      </c>
      <c r="E20" s="183">
        <f>E21+E25+E27+E26</f>
        <v>25000</v>
      </c>
      <c r="F20" s="184">
        <f t="shared" si="2"/>
        <v>1075000</v>
      </c>
      <c r="G20" s="183">
        <f t="shared" si="4"/>
        <v>7350000</v>
      </c>
      <c r="H20" s="183">
        <f t="shared" si="5"/>
        <v>175000</v>
      </c>
      <c r="I20" s="184">
        <f t="shared" si="3"/>
        <v>7525000</v>
      </c>
      <c r="J20" s="25">
        <f t="shared" si="0"/>
        <v>6450000</v>
      </c>
      <c r="K20" s="26">
        <f t="shared" si="1"/>
        <v>6</v>
      </c>
    </row>
    <row r="21" spans="1:11" ht="18" customHeight="1" x14ac:dyDescent="0.2">
      <c r="A21" s="274"/>
      <c r="B21" s="275" t="s">
        <v>15</v>
      </c>
      <c r="C21" s="264">
        <v>602</v>
      </c>
      <c r="D21" s="185">
        <f>D22+D23+D24+D25</f>
        <v>650000</v>
      </c>
      <c r="E21" s="186">
        <f>E22+E23+E24+E25</f>
        <v>0</v>
      </c>
      <c r="F21" s="187">
        <f t="shared" si="2"/>
        <v>650000</v>
      </c>
      <c r="G21" s="185">
        <f t="shared" si="4"/>
        <v>4550000</v>
      </c>
      <c r="H21" s="186">
        <f t="shared" si="5"/>
        <v>0</v>
      </c>
      <c r="I21" s="96">
        <f>G21+H21</f>
        <v>4550000</v>
      </c>
      <c r="J21" s="29">
        <f t="shared" si="0"/>
        <v>3900000</v>
      </c>
      <c r="K21" s="35">
        <f t="shared" si="1"/>
        <v>6</v>
      </c>
    </row>
    <row r="22" spans="1:11" ht="12" customHeight="1" x14ac:dyDescent="0.2">
      <c r="A22" s="76"/>
      <c r="B22" s="276" t="s">
        <v>67</v>
      </c>
      <c r="C22" s="265"/>
      <c r="D22" s="97">
        <v>120000</v>
      </c>
      <c r="E22" s="98">
        <v>0</v>
      </c>
      <c r="F22" s="188">
        <f t="shared" si="2"/>
        <v>120000</v>
      </c>
      <c r="G22" s="97">
        <f t="shared" si="4"/>
        <v>840000</v>
      </c>
      <c r="H22" s="98">
        <f t="shared" si="5"/>
        <v>0</v>
      </c>
      <c r="I22" s="99">
        <f t="shared" si="3"/>
        <v>840000</v>
      </c>
      <c r="J22" s="29"/>
      <c r="K22" s="35"/>
    </row>
    <row r="23" spans="1:11" ht="12" customHeight="1" x14ac:dyDescent="0.2">
      <c r="A23" s="76"/>
      <c r="B23" s="276" t="s">
        <v>45</v>
      </c>
      <c r="C23" s="266"/>
      <c r="D23" s="97">
        <v>160000</v>
      </c>
      <c r="E23" s="98">
        <v>0</v>
      </c>
      <c r="F23" s="188">
        <f t="shared" si="2"/>
        <v>160000</v>
      </c>
      <c r="G23" s="97">
        <f t="shared" si="4"/>
        <v>1120000</v>
      </c>
      <c r="H23" s="98">
        <f t="shared" si="5"/>
        <v>0</v>
      </c>
      <c r="I23" s="99">
        <f t="shared" si="3"/>
        <v>1120000</v>
      </c>
      <c r="J23" s="29"/>
      <c r="K23" s="35"/>
    </row>
    <row r="24" spans="1:11" ht="12.75" customHeight="1" thickBot="1" x14ac:dyDescent="0.25">
      <c r="A24" s="81"/>
      <c r="B24" s="276" t="s">
        <v>55</v>
      </c>
      <c r="C24" s="267"/>
      <c r="D24" s="97">
        <v>240000</v>
      </c>
      <c r="E24" s="98">
        <v>0</v>
      </c>
      <c r="F24" s="188">
        <f t="shared" si="2"/>
        <v>240000</v>
      </c>
      <c r="G24" s="97">
        <f t="shared" si="4"/>
        <v>1680000</v>
      </c>
      <c r="H24" s="98">
        <f t="shared" si="5"/>
        <v>0</v>
      </c>
      <c r="I24" s="99">
        <f t="shared" si="3"/>
        <v>1680000</v>
      </c>
      <c r="J24" s="34"/>
      <c r="K24" s="33"/>
    </row>
    <row r="25" spans="1:11" ht="16.149999999999999" customHeight="1" thickBot="1" x14ac:dyDescent="0.25">
      <c r="A25" s="81"/>
      <c r="B25" s="276" t="s">
        <v>38</v>
      </c>
      <c r="C25" s="266"/>
      <c r="D25" s="97">
        <v>130000</v>
      </c>
      <c r="E25" s="98">
        <v>0</v>
      </c>
      <c r="F25" s="188">
        <f t="shared" si="2"/>
        <v>130000</v>
      </c>
      <c r="G25" s="97">
        <f t="shared" si="4"/>
        <v>910000</v>
      </c>
      <c r="H25" s="98">
        <f t="shared" si="5"/>
        <v>0</v>
      </c>
      <c r="I25" s="99">
        <f t="shared" si="3"/>
        <v>910000</v>
      </c>
      <c r="J25" s="42"/>
      <c r="K25" s="41"/>
    </row>
    <row r="26" spans="1:11" ht="12.75" customHeight="1" x14ac:dyDescent="0.2">
      <c r="A26" s="93"/>
      <c r="B26" s="277" t="s">
        <v>60</v>
      </c>
      <c r="C26" s="268" t="s">
        <v>32</v>
      </c>
      <c r="D26" s="160">
        <v>0</v>
      </c>
      <c r="E26" s="161">
        <v>25000</v>
      </c>
      <c r="F26" s="189">
        <f t="shared" si="2"/>
        <v>25000</v>
      </c>
      <c r="G26" s="160">
        <f t="shared" si="4"/>
        <v>0</v>
      </c>
      <c r="H26" s="161">
        <f t="shared" si="5"/>
        <v>175000</v>
      </c>
      <c r="I26" s="100">
        <f t="shared" si="3"/>
        <v>175000</v>
      </c>
      <c r="J26" s="31">
        <f t="shared" ref="J26:J27" si="7">I26-F26</f>
        <v>150000</v>
      </c>
      <c r="K26" s="32">
        <f t="shared" ref="K26:K27" si="8">IF(F26=0,IF(I26=0,"0%","100% "),(I26-F26)/F26)</f>
        <v>6</v>
      </c>
    </row>
    <row r="27" spans="1:11" ht="12.75" customHeight="1" x14ac:dyDescent="0.2">
      <c r="A27" s="93"/>
      <c r="B27" s="278" t="s">
        <v>31</v>
      </c>
      <c r="C27" s="269" t="s">
        <v>33</v>
      </c>
      <c r="D27" s="94">
        <f t="shared" ref="D27:I27" si="9">SUM(D28:D29)</f>
        <v>400000</v>
      </c>
      <c r="E27" s="166">
        <f t="shared" si="9"/>
        <v>0</v>
      </c>
      <c r="F27" s="175">
        <f t="shared" si="9"/>
        <v>400000</v>
      </c>
      <c r="G27" s="94">
        <f t="shared" si="4"/>
        <v>2800000</v>
      </c>
      <c r="H27" s="166">
        <f t="shared" si="5"/>
        <v>0</v>
      </c>
      <c r="I27" s="86">
        <f t="shared" si="9"/>
        <v>2800000</v>
      </c>
      <c r="J27" s="31">
        <f t="shared" si="7"/>
        <v>2400000</v>
      </c>
      <c r="K27" s="32">
        <f t="shared" si="8"/>
        <v>6</v>
      </c>
    </row>
    <row r="28" spans="1:11" ht="12.75" customHeight="1" x14ac:dyDescent="0.2">
      <c r="A28" s="76"/>
      <c r="B28" s="279" t="s">
        <v>63</v>
      </c>
      <c r="C28" s="267"/>
      <c r="D28" s="160">
        <v>280000</v>
      </c>
      <c r="E28" s="161">
        <v>0</v>
      </c>
      <c r="F28" s="189">
        <f>D28+E28</f>
        <v>280000</v>
      </c>
      <c r="G28" s="160">
        <f t="shared" si="4"/>
        <v>1960000</v>
      </c>
      <c r="H28" s="161">
        <f t="shared" si="5"/>
        <v>0</v>
      </c>
      <c r="I28" s="100">
        <f t="shared" ref="I28:I29" si="10">G28+H28</f>
        <v>1960000</v>
      </c>
      <c r="J28" s="30"/>
      <c r="K28" s="36"/>
    </row>
    <row r="29" spans="1:11" ht="12.95" customHeight="1" thickBot="1" x14ac:dyDescent="0.25">
      <c r="A29" s="280"/>
      <c r="B29" s="281" t="s">
        <v>59</v>
      </c>
      <c r="C29" s="267"/>
      <c r="D29" s="170">
        <v>120000</v>
      </c>
      <c r="E29" s="171">
        <v>0</v>
      </c>
      <c r="F29" s="177">
        <f>D29+E29</f>
        <v>120000</v>
      </c>
      <c r="G29" s="170">
        <f t="shared" si="4"/>
        <v>840000</v>
      </c>
      <c r="H29" s="171">
        <f t="shared" si="5"/>
        <v>0</v>
      </c>
      <c r="I29" s="172">
        <f t="shared" si="10"/>
        <v>840000</v>
      </c>
      <c r="J29" s="39"/>
      <c r="K29" s="40"/>
    </row>
    <row r="30" spans="1:11" ht="20.100000000000001" customHeight="1" thickBot="1" x14ac:dyDescent="0.25">
      <c r="A30" s="272" t="s">
        <v>37</v>
      </c>
      <c r="B30" s="273" t="s">
        <v>43</v>
      </c>
      <c r="C30" s="101"/>
      <c r="D30" s="164">
        <f>D20-D7</f>
        <v>0</v>
      </c>
      <c r="E30" s="164">
        <f>E20-E7</f>
        <v>0</v>
      </c>
      <c r="F30" s="165">
        <f>D30+E30</f>
        <v>0</v>
      </c>
      <c r="G30" s="164">
        <f>G20-G7</f>
        <v>0</v>
      </c>
      <c r="H30" s="164">
        <f t="shared" si="5"/>
        <v>0</v>
      </c>
      <c r="I30" s="165">
        <f>G30+H30</f>
        <v>0</v>
      </c>
      <c r="J30" s="37">
        <f>I30-F30</f>
        <v>0</v>
      </c>
      <c r="K30" s="38" t="str">
        <f>IF(F30=0,IF(I30=0,"0%","100% "),(I30-F30)/F30)</f>
        <v>0%</v>
      </c>
    </row>
    <row r="31" spans="1:11" x14ac:dyDescent="0.2">
      <c r="A31" s="102" t="s">
        <v>64</v>
      </c>
    </row>
    <row r="32" spans="1:11" x14ac:dyDescent="0.2">
      <c r="G32" s="22"/>
    </row>
  </sheetData>
  <protectedRanges>
    <protectedRange sqref="D28:E29" name="Oblast1"/>
  </protectedRanges>
  <mergeCells count="11">
    <mergeCell ref="J5:K6"/>
    <mergeCell ref="A1:I1"/>
    <mergeCell ref="A2:I2"/>
    <mergeCell ref="A3:D3"/>
    <mergeCell ref="E3:I3"/>
    <mergeCell ref="B4:I4"/>
    <mergeCell ref="A5:A6"/>
    <mergeCell ref="B5:B6"/>
    <mergeCell ref="C5:C6"/>
    <mergeCell ref="D5:F5"/>
    <mergeCell ref="G5:I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4"/>
  <sheetViews>
    <sheetView workbookViewId="0">
      <selection activeCell="A20" sqref="A20"/>
    </sheetView>
  </sheetViews>
  <sheetFormatPr defaultRowHeight="12.75" x14ac:dyDescent="0.2"/>
  <cols>
    <col min="1" max="1" width="15.33203125" customWidth="1"/>
    <col min="2" max="14" width="9.83203125" customWidth="1"/>
    <col min="15" max="15" width="7.33203125" customWidth="1"/>
    <col min="16" max="16" width="9.33203125" customWidth="1"/>
    <col min="17" max="17" width="10.1640625" customWidth="1"/>
  </cols>
  <sheetData>
    <row r="1" spans="1:17" ht="15" x14ac:dyDescent="0.2">
      <c r="A1" s="231" t="s">
        <v>46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103"/>
      <c r="P1" s="103"/>
    </row>
    <row r="2" spans="1:17" ht="15" x14ac:dyDescent="0.2">
      <c r="A2" s="245" t="s">
        <v>71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103"/>
      <c r="P2" s="103"/>
    </row>
    <row r="3" spans="1:17" ht="16.149999999999999" customHeight="1" thickBot="1" x14ac:dyDescent="0.25">
      <c r="A3" s="232" t="s">
        <v>14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156"/>
      <c r="P3" s="156"/>
    </row>
    <row r="4" spans="1:17" x14ac:dyDescent="0.2">
      <c r="A4" s="107"/>
      <c r="B4" s="233" t="s">
        <v>40</v>
      </c>
      <c r="C4" s="234"/>
      <c r="D4" s="234"/>
      <c r="E4" s="234"/>
      <c r="F4" s="234"/>
      <c r="G4" s="234"/>
      <c r="H4" s="235"/>
      <c r="I4" s="239" t="s">
        <v>69</v>
      </c>
      <c r="J4" s="240"/>
      <c r="K4" s="240"/>
      <c r="L4" s="240"/>
      <c r="M4" s="240"/>
      <c r="N4" s="241"/>
      <c r="O4" s="108"/>
      <c r="P4" s="108"/>
      <c r="Q4" s="57"/>
    </row>
    <row r="5" spans="1:17" ht="13.5" thickBot="1" x14ac:dyDescent="0.25">
      <c r="A5" s="109" t="s">
        <v>16</v>
      </c>
      <c r="B5" s="236"/>
      <c r="C5" s="237"/>
      <c r="D5" s="237"/>
      <c r="E5" s="237"/>
      <c r="F5" s="237"/>
      <c r="G5" s="237"/>
      <c r="H5" s="238"/>
      <c r="I5" s="242"/>
      <c r="J5" s="243"/>
      <c r="K5" s="243"/>
      <c r="L5" s="243"/>
      <c r="M5" s="243"/>
      <c r="N5" s="244"/>
      <c r="O5" s="110"/>
      <c r="P5" s="110"/>
      <c r="Q5" s="57"/>
    </row>
    <row r="6" spans="1:17" ht="12.75" customHeight="1" x14ac:dyDescent="0.2">
      <c r="A6" s="111" t="s">
        <v>17</v>
      </c>
      <c r="B6" s="112" t="s">
        <v>49</v>
      </c>
      <c r="C6" s="113" t="s">
        <v>18</v>
      </c>
      <c r="D6" s="114"/>
      <c r="E6" s="229" t="s">
        <v>42</v>
      </c>
      <c r="F6" s="115" t="s">
        <v>26</v>
      </c>
      <c r="G6" s="116" t="s">
        <v>28</v>
      </c>
      <c r="H6" s="116" t="s">
        <v>21</v>
      </c>
      <c r="I6" s="112" t="s">
        <v>49</v>
      </c>
      <c r="J6" s="113" t="s">
        <v>18</v>
      </c>
      <c r="K6" s="114"/>
      <c r="L6" s="229" t="s">
        <v>42</v>
      </c>
      <c r="M6" s="117" t="s">
        <v>28</v>
      </c>
      <c r="N6" s="117" t="s">
        <v>21</v>
      </c>
      <c r="O6" s="110"/>
      <c r="P6" s="110"/>
      <c r="Q6" s="57"/>
    </row>
    <row r="7" spans="1:17" x14ac:dyDescent="0.2">
      <c r="A7" s="111" t="s">
        <v>47</v>
      </c>
      <c r="B7" s="112"/>
      <c r="C7" s="118"/>
      <c r="D7" s="157" t="s">
        <v>22</v>
      </c>
      <c r="E7" s="230"/>
      <c r="F7" s="115" t="s">
        <v>25</v>
      </c>
      <c r="G7" s="116" t="s">
        <v>29</v>
      </c>
      <c r="H7" s="116"/>
      <c r="I7" s="112"/>
      <c r="J7" s="118"/>
      <c r="K7" s="119" t="s">
        <v>22</v>
      </c>
      <c r="L7" s="230"/>
      <c r="M7" s="116" t="s">
        <v>29</v>
      </c>
      <c r="N7" s="116" t="s">
        <v>49</v>
      </c>
      <c r="O7" s="120"/>
      <c r="P7" s="120"/>
      <c r="Q7" s="58"/>
    </row>
    <row r="8" spans="1:17" ht="22.5" thickBot="1" x14ac:dyDescent="0.25">
      <c r="A8" s="121"/>
      <c r="B8" s="190" t="s">
        <v>39</v>
      </c>
      <c r="C8" s="119" t="s">
        <v>19</v>
      </c>
      <c r="D8" s="119" t="s">
        <v>51</v>
      </c>
      <c r="E8" s="230"/>
      <c r="F8" s="115" t="s">
        <v>23</v>
      </c>
      <c r="G8" s="116"/>
      <c r="H8" s="122"/>
      <c r="I8" s="190" t="s">
        <v>39</v>
      </c>
      <c r="J8" s="119" t="s">
        <v>19</v>
      </c>
      <c r="K8" s="119" t="s">
        <v>51</v>
      </c>
      <c r="L8" s="230"/>
      <c r="M8" s="122"/>
      <c r="N8" s="122" t="s">
        <v>52</v>
      </c>
      <c r="O8" s="110"/>
      <c r="P8" s="110"/>
      <c r="Q8" s="57"/>
    </row>
    <row r="9" spans="1:17" x14ac:dyDescent="0.2">
      <c r="A9" s="246" t="s">
        <v>48</v>
      </c>
      <c r="B9" s="255">
        <f t="shared" ref="B9:B10" si="0">C9+D9</f>
        <v>295</v>
      </c>
      <c r="C9" s="199">
        <v>10</v>
      </c>
      <c r="D9" s="199">
        <v>285</v>
      </c>
      <c r="E9" s="199">
        <v>10</v>
      </c>
      <c r="F9" s="259">
        <f>B9/E9*1000</f>
        <v>29500</v>
      </c>
      <c r="G9" s="262">
        <f>B9/100*33.8</f>
        <v>99.71</v>
      </c>
      <c r="H9" s="250">
        <f>G9+B9</f>
        <v>394.71</v>
      </c>
      <c r="I9" s="126">
        <f t="shared" ref="I9:I10" si="1">J9+K9</f>
        <v>3540</v>
      </c>
      <c r="J9" s="123">
        <f>C9*12</f>
        <v>120</v>
      </c>
      <c r="K9" s="123">
        <f>D9*12</f>
        <v>3420</v>
      </c>
      <c r="L9" s="193">
        <f>E9</f>
        <v>10</v>
      </c>
      <c r="M9" s="124">
        <f t="shared" ref="M9:M14" si="2">I9/100*34</f>
        <v>1203.5999999999999</v>
      </c>
      <c r="N9" s="125">
        <f t="shared" ref="N9:N16" si="3">M9+I9</f>
        <v>4743.6000000000004</v>
      </c>
      <c r="O9" s="127"/>
      <c r="P9" s="127"/>
      <c r="Q9" s="59"/>
    </row>
    <row r="10" spans="1:17" x14ac:dyDescent="0.2">
      <c r="A10" s="247" t="s">
        <v>72</v>
      </c>
      <c r="B10" s="256">
        <f t="shared" si="0"/>
        <v>26</v>
      </c>
      <c r="C10" s="200">
        <v>1</v>
      </c>
      <c r="D10" s="200">
        <v>25</v>
      </c>
      <c r="E10" s="200">
        <v>1</v>
      </c>
      <c r="F10" s="260">
        <f t="shared" ref="F10" si="4">B10/E10*1000</f>
        <v>26000</v>
      </c>
      <c r="G10" s="124">
        <f t="shared" ref="G10" si="5">B10/100*33.8</f>
        <v>8.7880000000000003</v>
      </c>
      <c r="H10" s="250">
        <f>G10+B10</f>
        <v>34.787999999999997</v>
      </c>
      <c r="I10" s="128">
        <f t="shared" si="1"/>
        <v>312</v>
      </c>
      <c r="J10" s="129">
        <f t="shared" ref="J10:K10" si="6">C10*12</f>
        <v>12</v>
      </c>
      <c r="K10" s="129">
        <f t="shared" si="6"/>
        <v>300</v>
      </c>
      <c r="L10" s="194">
        <f>E10</f>
        <v>1</v>
      </c>
      <c r="M10" s="124">
        <f t="shared" si="2"/>
        <v>106.08</v>
      </c>
      <c r="N10" s="125">
        <f t="shared" si="3"/>
        <v>418.08</v>
      </c>
      <c r="O10" s="127"/>
      <c r="P10" s="127"/>
      <c r="Q10" s="59"/>
    </row>
    <row r="11" spans="1:17" x14ac:dyDescent="0.2">
      <c r="A11" s="248" t="s">
        <v>44</v>
      </c>
      <c r="B11" s="256">
        <f t="shared" ref="B11:B14" si="7">C11+D11</f>
        <v>126</v>
      </c>
      <c r="C11" s="200">
        <v>6</v>
      </c>
      <c r="D11" s="200">
        <v>120</v>
      </c>
      <c r="E11" s="200">
        <v>3</v>
      </c>
      <c r="F11" s="260">
        <f t="shared" ref="F11:F14" si="8">B11/E11*1000</f>
        <v>42000</v>
      </c>
      <c r="G11" s="124">
        <f t="shared" ref="G11:G14" si="9">B11/100*33.8</f>
        <v>42.587999999999994</v>
      </c>
      <c r="H11" s="250">
        <f t="shared" ref="H11" si="10">G11+B11</f>
        <v>168.58799999999999</v>
      </c>
      <c r="I11" s="128">
        <f t="shared" ref="I11:I14" si="11">J11+K11</f>
        <v>1512</v>
      </c>
      <c r="J11" s="129">
        <f t="shared" ref="J11:J14" si="12">C11*12</f>
        <v>72</v>
      </c>
      <c r="K11" s="129">
        <f t="shared" ref="K11:K14" si="13">D11*12</f>
        <v>1440</v>
      </c>
      <c r="L11" s="194">
        <f t="shared" ref="L11" si="14">E11</f>
        <v>3</v>
      </c>
      <c r="M11" s="124">
        <f t="shared" si="2"/>
        <v>514.07999999999993</v>
      </c>
      <c r="N11" s="125">
        <f t="shared" si="3"/>
        <v>2026.08</v>
      </c>
      <c r="O11" s="127"/>
      <c r="P11" s="127"/>
      <c r="Q11" s="59"/>
    </row>
    <row r="12" spans="1:17" x14ac:dyDescent="0.2">
      <c r="A12" s="248" t="s">
        <v>62</v>
      </c>
      <c r="B12" s="256">
        <f t="shared" si="7"/>
        <v>20</v>
      </c>
      <c r="C12" s="200">
        <v>1</v>
      </c>
      <c r="D12" s="200">
        <v>19</v>
      </c>
      <c r="E12" s="200">
        <v>0.5</v>
      </c>
      <c r="F12" s="260">
        <f t="shared" si="8"/>
        <v>40000</v>
      </c>
      <c r="G12" s="198">
        <f t="shared" si="9"/>
        <v>6.76</v>
      </c>
      <c r="H12" s="251">
        <f>G12+B12</f>
        <v>26.759999999999998</v>
      </c>
      <c r="I12" s="128">
        <f t="shared" si="11"/>
        <v>240</v>
      </c>
      <c r="J12" s="129">
        <f t="shared" si="12"/>
        <v>12</v>
      </c>
      <c r="K12" s="129">
        <f t="shared" si="13"/>
        <v>228</v>
      </c>
      <c r="L12" s="194">
        <f>E12</f>
        <v>0.5</v>
      </c>
      <c r="M12" s="124">
        <f t="shared" si="2"/>
        <v>81.599999999999994</v>
      </c>
      <c r="N12" s="125">
        <f t="shared" si="3"/>
        <v>321.60000000000002</v>
      </c>
      <c r="O12" s="127"/>
      <c r="P12" s="127"/>
      <c r="Q12" s="59"/>
    </row>
    <row r="13" spans="1:17" x14ac:dyDescent="0.2">
      <c r="A13" s="248" t="s">
        <v>73</v>
      </c>
      <c r="B13" s="256">
        <f t="shared" si="7"/>
        <v>37</v>
      </c>
      <c r="C13" s="200">
        <v>1</v>
      </c>
      <c r="D13" s="200">
        <v>36</v>
      </c>
      <c r="E13" s="200">
        <v>2</v>
      </c>
      <c r="F13" s="260">
        <f t="shared" si="8"/>
        <v>18500</v>
      </c>
      <c r="G13" s="124">
        <f t="shared" si="9"/>
        <v>12.505999999999998</v>
      </c>
      <c r="H13" s="250">
        <f t="shared" ref="H13:H14" si="15">G13+B13</f>
        <v>49.506</v>
      </c>
      <c r="I13" s="128">
        <f t="shared" si="11"/>
        <v>444</v>
      </c>
      <c r="J13" s="129">
        <f t="shared" si="12"/>
        <v>12</v>
      </c>
      <c r="K13" s="129">
        <f t="shared" si="13"/>
        <v>432</v>
      </c>
      <c r="L13" s="194">
        <f t="shared" ref="L13:L14" si="16">E13</f>
        <v>2</v>
      </c>
      <c r="M13" s="124">
        <f t="shared" si="2"/>
        <v>150.96</v>
      </c>
      <c r="N13" s="125">
        <f t="shared" si="3"/>
        <v>594.96</v>
      </c>
      <c r="O13" s="127"/>
      <c r="P13" s="127"/>
      <c r="Q13" s="59"/>
    </row>
    <row r="14" spans="1:17" x14ac:dyDescent="0.2">
      <c r="A14" s="248" t="s">
        <v>54</v>
      </c>
      <c r="B14" s="256">
        <f t="shared" si="7"/>
        <v>5.4</v>
      </c>
      <c r="C14" s="200">
        <v>0.2</v>
      </c>
      <c r="D14" s="200">
        <v>5.2</v>
      </c>
      <c r="E14" s="200">
        <v>0.2</v>
      </c>
      <c r="F14" s="260">
        <f t="shared" si="8"/>
        <v>27000</v>
      </c>
      <c r="G14" s="124">
        <f t="shared" si="9"/>
        <v>1.8252000000000002</v>
      </c>
      <c r="H14" s="250">
        <f t="shared" si="15"/>
        <v>7.225200000000001</v>
      </c>
      <c r="I14" s="128">
        <f t="shared" si="11"/>
        <v>64.800000000000011</v>
      </c>
      <c r="J14" s="129">
        <f t="shared" si="12"/>
        <v>2.4000000000000004</v>
      </c>
      <c r="K14" s="129">
        <f t="shared" si="13"/>
        <v>62.400000000000006</v>
      </c>
      <c r="L14" s="194">
        <f t="shared" si="16"/>
        <v>0.2</v>
      </c>
      <c r="M14" s="124">
        <f t="shared" si="2"/>
        <v>22.032000000000004</v>
      </c>
      <c r="N14" s="125">
        <f t="shared" si="3"/>
        <v>86.832000000000022</v>
      </c>
      <c r="O14" s="127"/>
      <c r="P14" s="127"/>
      <c r="Q14" s="59"/>
    </row>
    <row r="15" spans="1:17" x14ac:dyDescent="0.2">
      <c r="A15" s="249" t="s">
        <v>61</v>
      </c>
      <c r="B15" s="256">
        <f t="shared" ref="B15:B16" si="17">C15+D15</f>
        <v>7.4</v>
      </c>
      <c r="C15" s="200">
        <v>0.4</v>
      </c>
      <c r="D15" s="200">
        <v>7</v>
      </c>
      <c r="E15" s="200">
        <v>0.2</v>
      </c>
      <c r="F15" s="260">
        <f t="shared" ref="F15:F16" si="18">B15/E15*1000</f>
        <v>37000</v>
      </c>
      <c r="G15" s="124">
        <f t="shared" ref="G15:G16" si="19">B15/100*33.8</f>
        <v>2.5012000000000003</v>
      </c>
      <c r="H15" s="250">
        <f t="shared" ref="H15" si="20">G15+B15</f>
        <v>9.9012000000000011</v>
      </c>
      <c r="I15" s="128">
        <f t="shared" ref="I15:I16" si="21">J15+K15</f>
        <v>88.8</v>
      </c>
      <c r="J15" s="129">
        <f t="shared" ref="J15:J16" si="22">C15*12</f>
        <v>4.8000000000000007</v>
      </c>
      <c r="K15" s="129">
        <f t="shared" ref="K15:K16" si="23">D15*12</f>
        <v>84</v>
      </c>
      <c r="L15" s="194">
        <f>E15</f>
        <v>0.2</v>
      </c>
      <c r="M15" s="124">
        <f t="shared" ref="M15:M16" si="24">I15/100*34</f>
        <v>30.192</v>
      </c>
      <c r="N15" s="125">
        <f t="shared" si="3"/>
        <v>118.99199999999999</v>
      </c>
      <c r="O15" s="127"/>
      <c r="P15" s="127"/>
      <c r="Q15" s="59"/>
    </row>
    <row r="16" spans="1:17" ht="13.5" thickBot="1" x14ac:dyDescent="0.25">
      <c r="A16" s="248" t="s">
        <v>53</v>
      </c>
      <c r="B16" s="257">
        <f t="shared" si="17"/>
        <v>5.2</v>
      </c>
      <c r="C16" s="258">
        <v>0</v>
      </c>
      <c r="D16" s="258">
        <v>5.2</v>
      </c>
      <c r="E16" s="258">
        <v>0.1</v>
      </c>
      <c r="F16" s="261">
        <f t="shared" si="18"/>
        <v>52000</v>
      </c>
      <c r="G16" s="263">
        <f t="shared" si="19"/>
        <v>1.7576000000000001</v>
      </c>
      <c r="H16" s="250">
        <f>G16+B16</f>
        <v>6.9576000000000002</v>
      </c>
      <c r="I16" s="195">
        <f t="shared" si="21"/>
        <v>62.400000000000006</v>
      </c>
      <c r="J16" s="196">
        <f t="shared" si="22"/>
        <v>0</v>
      </c>
      <c r="K16" s="196">
        <f t="shared" si="23"/>
        <v>62.400000000000006</v>
      </c>
      <c r="L16" s="197">
        <f>E16</f>
        <v>0.1</v>
      </c>
      <c r="M16" s="124">
        <f t="shared" si="24"/>
        <v>21.216000000000005</v>
      </c>
      <c r="N16" s="125">
        <f t="shared" si="3"/>
        <v>83.616000000000014</v>
      </c>
      <c r="O16" s="127"/>
      <c r="P16" s="127"/>
      <c r="Q16" s="59"/>
    </row>
    <row r="17" spans="1:17" ht="13.5" thickBot="1" x14ac:dyDescent="0.25">
      <c r="A17" s="130"/>
      <c r="B17" s="252">
        <f>SUM(B9:B16)</f>
        <v>522</v>
      </c>
      <c r="C17" s="192">
        <f>SUM(C9:C16)</f>
        <v>19.599999999999998</v>
      </c>
      <c r="D17" s="253">
        <f>SUM(D9:D16)</f>
        <v>502.4</v>
      </c>
      <c r="E17" s="192">
        <f>SUM(E9:E16)</f>
        <v>17</v>
      </c>
      <c r="F17" s="254">
        <f>B17/E17*1000</f>
        <v>30705.882352941178</v>
      </c>
      <c r="G17" s="192">
        <f t="shared" ref="G17:N17" si="25">SUM(G9:G16)</f>
        <v>176.43599999999998</v>
      </c>
      <c r="H17" s="131">
        <f t="shared" si="25"/>
        <v>698.43599999999992</v>
      </c>
      <c r="I17" s="191">
        <f t="shared" si="25"/>
        <v>6264</v>
      </c>
      <c r="J17" s="192">
        <f t="shared" si="25"/>
        <v>235.20000000000002</v>
      </c>
      <c r="K17" s="192">
        <f t="shared" si="25"/>
        <v>6028.7999999999993</v>
      </c>
      <c r="L17" s="192">
        <f t="shared" si="25"/>
        <v>17</v>
      </c>
      <c r="M17" s="135">
        <f t="shared" si="25"/>
        <v>2129.7599999999998</v>
      </c>
      <c r="N17" s="136">
        <f t="shared" si="25"/>
        <v>8393.76</v>
      </c>
      <c r="O17" s="127"/>
      <c r="P17" s="127"/>
      <c r="Q17" s="60"/>
    </row>
    <row r="18" spans="1:17" ht="13.5" thickBot="1" x14ac:dyDescent="0.25">
      <c r="A18" s="130" t="s">
        <v>74</v>
      </c>
      <c r="B18" s="131">
        <v>40</v>
      </c>
      <c r="C18" s="132"/>
      <c r="D18" s="133"/>
      <c r="E18" s="132"/>
      <c r="F18" s="130"/>
      <c r="G18" s="132"/>
      <c r="H18" s="131">
        <v>40</v>
      </c>
      <c r="I18" s="134">
        <f>B18*12</f>
        <v>480</v>
      </c>
      <c r="J18" s="132"/>
      <c r="K18" s="132"/>
      <c r="L18" s="132"/>
      <c r="M18" s="135"/>
      <c r="N18" s="136">
        <f>I18</f>
        <v>480</v>
      </c>
      <c r="O18" s="127"/>
      <c r="P18" s="127"/>
      <c r="Q18" s="60"/>
    </row>
    <row r="19" spans="1:17" ht="13.5" thickBot="1" x14ac:dyDescent="0.25">
      <c r="A19" s="130" t="s">
        <v>21</v>
      </c>
      <c r="B19" s="137">
        <f>SUM(B17:B18)</f>
        <v>562</v>
      </c>
      <c r="C19" s="132"/>
      <c r="D19" s="133"/>
      <c r="E19" s="132"/>
      <c r="F19" s="130"/>
      <c r="G19" s="132"/>
      <c r="H19" s="137">
        <f>SUM(H17:H18)</f>
        <v>738.43599999999992</v>
      </c>
      <c r="I19" s="138">
        <f>SUM(I17:I18)</f>
        <v>6744</v>
      </c>
      <c r="J19" s="132"/>
      <c r="K19" s="132"/>
      <c r="L19" s="132"/>
      <c r="M19" s="132"/>
      <c r="N19" s="137">
        <f>SUM(N17:N18)</f>
        <v>8873.76</v>
      </c>
      <c r="O19" s="127"/>
      <c r="P19" s="127"/>
      <c r="Q19" s="59"/>
    </row>
    <row r="20" spans="1:17" x14ac:dyDescent="0.2">
      <c r="A20" s="102" t="s">
        <v>64</v>
      </c>
      <c r="B20" s="105"/>
      <c r="C20" s="106"/>
      <c r="D20" s="106"/>
      <c r="E20" s="106"/>
      <c r="F20" s="106"/>
      <c r="G20" s="106"/>
      <c r="H20" s="106"/>
      <c r="I20" s="104"/>
      <c r="J20" s="104"/>
      <c r="K20" s="139"/>
      <c r="L20" s="139"/>
      <c r="M20" s="103"/>
      <c r="N20" s="103"/>
      <c r="O20" s="103"/>
      <c r="P20" s="103"/>
    </row>
    <row r="21" spans="1:17" x14ac:dyDescent="0.2">
      <c r="A21" s="141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03"/>
      <c r="N21" s="103"/>
      <c r="O21" s="103"/>
      <c r="P21" s="103"/>
    </row>
    <row r="22" spans="1:17" x14ac:dyDescent="0.2">
      <c r="A22" s="141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03"/>
      <c r="N22" s="103"/>
      <c r="O22" s="103"/>
      <c r="P22" s="103"/>
    </row>
    <row r="23" spans="1:17" x14ac:dyDescent="0.2">
      <c r="A23" s="141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03"/>
      <c r="N23" s="103"/>
      <c r="O23" s="103"/>
      <c r="P23" s="103"/>
    </row>
    <row r="24" spans="1:17" x14ac:dyDescent="0.2">
      <c r="A24" s="141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03"/>
      <c r="N24" s="103"/>
      <c r="O24" s="103"/>
      <c r="P24" s="103"/>
    </row>
    <row r="25" spans="1:17" x14ac:dyDescent="0.2">
      <c r="A25" s="140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42"/>
      <c r="N25" s="142"/>
      <c r="O25" s="142"/>
      <c r="P25" s="103"/>
    </row>
    <row r="26" spans="1:17" x14ac:dyDescent="0.2">
      <c r="A26" s="140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42"/>
      <c r="N26" s="142"/>
      <c r="O26" s="142"/>
      <c r="P26" s="103"/>
    </row>
    <row r="27" spans="1:17" x14ac:dyDescent="0.2">
      <c r="A27" s="140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42"/>
      <c r="N27" s="142"/>
      <c r="O27" s="142"/>
      <c r="P27" s="103"/>
    </row>
    <row r="28" spans="1:17" x14ac:dyDescent="0.2">
      <c r="A28" s="140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42"/>
      <c r="N28" s="142"/>
      <c r="O28" s="142"/>
      <c r="P28" s="103"/>
    </row>
    <row r="29" spans="1:17" x14ac:dyDescent="0.2">
      <c r="A29" s="140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42"/>
      <c r="N29" s="142"/>
      <c r="O29" s="142"/>
      <c r="P29" s="103"/>
    </row>
    <row r="30" spans="1:17" ht="15" x14ac:dyDescent="0.2">
      <c r="A30" s="143"/>
      <c r="B30" s="143"/>
      <c r="C30" s="143"/>
      <c r="D30" s="143"/>
      <c r="E30" s="143"/>
      <c r="F30" s="143"/>
      <c r="G30" s="143"/>
      <c r="H30" s="143"/>
      <c r="I30" s="143"/>
      <c r="J30" s="139"/>
      <c r="K30" s="139"/>
      <c r="L30" s="139"/>
      <c r="M30" s="142"/>
      <c r="N30" s="142"/>
      <c r="O30" s="142"/>
      <c r="P30" s="103"/>
    </row>
    <row r="31" spans="1:17" x14ac:dyDescent="0.2">
      <c r="A31" s="139"/>
      <c r="B31" s="144"/>
      <c r="C31" s="144"/>
      <c r="D31" s="144"/>
      <c r="E31" s="144"/>
      <c r="F31" s="144"/>
      <c r="G31" s="145"/>
      <c r="H31" s="145"/>
      <c r="I31" s="144"/>
      <c r="J31" s="144"/>
      <c r="K31" s="144"/>
      <c r="L31" s="144"/>
      <c r="M31" s="142"/>
      <c r="N31" s="142"/>
      <c r="O31" s="142"/>
      <c r="P31" s="103"/>
    </row>
    <row r="32" spans="1:17" x14ac:dyDescent="0.2">
      <c r="A32" s="146"/>
      <c r="B32" s="144"/>
      <c r="C32" s="144"/>
      <c r="D32" s="144"/>
      <c r="E32" s="144"/>
      <c r="F32" s="144"/>
      <c r="G32" s="145"/>
      <c r="H32" s="145"/>
      <c r="I32" s="144"/>
      <c r="J32" s="144"/>
      <c r="K32" s="144"/>
      <c r="L32" s="144"/>
      <c r="M32" s="142"/>
      <c r="N32" s="142"/>
      <c r="O32" s="142"/>
      <c r="P32" s="103"/>
    </row>
    <row r="33" spans="1:16" ht="12.75" customHeight="1" x14ac:dyDescent="0.2">
      <c r="A33" s="146"/>
      <c r="B33" s="147"/>
      <c r="C33" s="148"/>
      <c r="D33" s="149"/>
      <c r="E33" s="150"/>
      <c r="F33" s="147"/>
      <c r="G33" s="147"/>
      <c r="H33" s="147"/>
      <c r="I33" s="147"/>
      <c r="J33" s="148"/>
      <c r="K33" s="149"/>
      <c r="L33" s="150"/>
      <c r="M33" s="142"/>
      <c r="N33" s="142"/>
      <c r="O33" s="142"/>
      <c r="P33" s="103"/>
    </row>
    <row r="34" spans="1:16" x14ac:dyDescent="0.2">
      <c r="A34" s="146"/>
      <c r="B34" s="147"/>
      <c r="C34" s="147"/>
      <c r="D34" s="147"/>
      <c r="E34" s="150"/>
      <c r="F34" s="147"/>
      <c r="G34" s="147"/>
      <c r="H34" s="147"/>
      <c r="I34" s="147"/>
      <c r="J34" s="147"/>
      <c r="K34" s="147"/>
      <c r="L34" s="150"/>
      <c r="M34" s="142"/>
      <c r="N34" s="142"/>
      <c r="O34" s="142"/>
      <c r="P34" s="103"/>
    </row>
    <row r="35" spans="1:16" x14ac:dyDescent="0.2">
      <c r="A35" s="146"/>
      <c r="B35" s="147"/>
      <c r="C35" s="147"/>
      <c r="D35" s="147"/>
      <c r="E35" s="150"/>
      <c r="F35" s="147"/>
      <c r="G35" s="147"/>
      <c r="H35" s="147"/>
      <c r="I35" s="147"/>
      <c r="J35" s="147"/>
      <c r="K35" s="147"/>
      <c r="L35" s="150"/>
      <c r="M35" s="142"/>
      <c r="N35" s="142"/>
      <c r="O35" s="142"/>
      <c r="P35" s="103"/>
    </row>
    <row r="36" spans="1:16" x14ac:dyDescent="0.2">
      <c r="A36" s="139"/>
      <c r="B36" s="151"/>
      <c r="C36" s="151"/>
      <c r="D36" s="151"/>
      <c r="E36" s="151"/>
      <c r="F36" s="152"/>
      <c r="G36" s="152"/>
      <c r="H36" s="152"/>
      <c r="I36" s="151"/>
      <c r="J36" s="151"/>
      <c r="K36" s="151"/>
      <c r="L36" s="151"/>
      <c r="M36" s="142"/>
      <c r="N36" s="142"/>
      <c r="O36" s="142"/>
      <c r="P36" s="103"/>
    </row>
    <row r="37" spans="1:16" x14ac:dyDescent="0.2">
      <c r="A37" s="139"/>
      <c r="B37" s="151"/>
      <c r="C37" s="151"/>
      <c r="D37" s="151"/>
      <c r="E37" s="151"/>
      <c r="F37" s="152"/>
      <c r="G37" s="152"/>
      <c r="H37" s="152"/>
      <c r="I37" s="151"/>
      <c r="J37" s="151"/>
      <c r="K37" s="151"/>
      <c r="L37" s="151"/>
      <c r="M37" s="142"/>
      <c r="N37" s="142"/>
      <c r="O37" s="142"/>
      <c r="P37" s="103"/>
    </row>
    <row r="38" spans="1:16" x14ac:dyDescent="0.2">
      <c r="A38" s="153"/>
      <c r="B38" s="151"/>
      <c r="C38" s="151"/>
      <c r="D38" s="151"/>
      <c r="E38" s="151"/>
      <c r="F38" s="152"/>
      <c r="G38" s="152"/>
      <c r="H38" s="152"/>
      <c r="I38" s="151"/>
      <c r="J38" s="151"/>
      <c r="K38" s="151"/>
      <c r="L38" s="151"/>
      <c r="M38" s="142"/>
      <c r="N38" s="142"/>
      <c r="O38" s="142"/>
      <c r="P38" s="103"/>
    </row>
    <row r="39" spans="1:16" x14ac:dyDescent="0.2">
      <c r="A39" s="139"/>
      <c r="B39" s="151"/>
      <c r="C39" s="151"/>
      <c r="D39" s="151"/>
      <c r="E39" s="151"/>
      <c r="F39" s="152"/>
      <c r="G39" s="152"/>
      <c r="H39" s="152"/>
      <c r="I39" s="151"/>
      <c r="J39" s="151"/>
      <c r="K39" s="151"/>
      <c r="L39" s="151"/>
      <c r="M39" s="142"/>
      <c r="N39" s="142"/>
      <c r="O39" s="142"/>
      <c r="P39" s="103"/>
    </row>
    <row r="40" spans="1:16" x14ac:dyDescent="0.2">
      <c r="A40" s="139"/>
      <c r="B40" s="151"/>
      <c r="C40" s="151"/>
      <c r="D40" s="151"/>
      <c r="E40" s="151"/>
      <c r="F40" s="152"/>
      <c r="G40" s="152"/>
      <c r="H40" s="152"/>
      <c r="I40" s="151"/>
      <c r="J40" s="151"/>
      <c r="K40" s="151"/>
      <c r="L40" s="151"/>
      <c r="M40" s="142"/>
      <c r="N40" s="142"/>
      <c r="O40" s="142"/>
      <c r="P40" s="103"/>
    </row>
    <row r="41" spans="1:16" x14ac:dyDescent="0.2">
      <c r="A41" s="139"/>
      <c r="B41" s="154"/>
      <c r="C41" s="154"/>
      <c r="D41" s="154"/>
      <c r="E41" s="154"/>
      <c r="F41" s="155"/>
      <c r="G41" s="155"/>
      <c r="H41" s="155"/>
      <c r="I41" s="154"/>
      <c r="J41" s="154"/>
      <c r="K41" s="154"/>
      <c r="L41" s="154"/>
      <c r="M41" s="142"/>
      <c r="N41" s="142"/>
      <c r="O41" s="142"/>
      <c r="P41" s="103"/>
    </row>
    <row r="42" spans="1:16" x14ac:dyDescent="0.2">
      <c r="A42" s="139"/>
      <c r="B42" s="154"/>
      <c r="C42" s="154"/>
      <c r="D42" s="154"/>
      <c r="E42" s="154"/>
      <c r="F42" s="155"/>
      <c r="G42" s="155"/>
      <c r="H42" s="155"/>
      <c r="I42" s="154"/>
      <c r="J42" s="154"/>
      <c r="K42" s="154"/>
      <c r="L42" s="154"/>
      <c r="M42" s="142"/>
      <c r="N42" s="142"/>
      <c r="O42" s="142"/>
      <c r="P42" s="103"/>
    </row>
    <row r="43" spans="1:16" x14ac:dyDescent="0.2">
      <c r="A43" s="139"/>
      <c r="B43" s="154"/>
      <c r="C43" s="154"/>
      <c r="D43" s="154"/>
      <c r="E43" s="154"/>
      <c r="F43" s="155"/>
      <c r="G43" s="155"/>
      <c r="H43" s="155"/>
      <c r="I43" s="154"/>
      <c r="J43" s="154"/>
      <c r="K43" s="154"/>
      <c r="L43" s="154"/>
      <c r="M43" s="142"/>
      <c r="N43" s="142"/>
      <c r="O43" s="142"/>
      <c r="P43" s="103"/>
    </row>
    <row r="44" spans="1:16" x14ac:dyDescent="0.2">
      <c r="A44" s="139"/>
      <c r="B44" s="154"/>
      <c r="C44" s="154"/>
      <c r="D44" s="154"/>
      <c r="E44" s="154"/>
      <c r="F44" s="155"/>
      <c r="G44" s="155"/>
      <c r="H44" s="155"/>
      <c r="I44" s="154"/>
      <c r="J44" s="154"/>
      <c r="K44" s="154"/>
      <c r="L44" s="154"/>
      <c r="M44" s="142"/>
      <c r="N44" s="142"/>
      <c r="O44" s="142"/>
      <c r="P44" s="103"/>
    </row>
    <row r="45" spans="1:16" x14ac:dyDescent="0.2">
      <c r="A45" s="139"/>
      <c r="B45" s="154"/>
      <c r="C45" s="154"/>
      <c r="D45" s="154"/>
      <c r="E45" s="154"/>
      <c r="F45" s="155"/>
      <c r="G45" s="155"/>
      <c r="H45" s="155"/>
      <c r="I45" s="154"/>
      <c r="J45" s="154"/>
      <c r="K45" s="154"/>
      <c r="L45" s="154"/>
      <c r="M45" s="142"/>
      <c r="N45" s="142"/>
      <c r="O45" s="142"/>
      <c r="P45" s="103"/>
    </row>
    <row r="46" spans="1:16" x14ac:dyDescent="0.2">
      <c r="A46" s="140"/>
      <c r="B46" s="151"/>
      <c r="C46" s="151"/>
      <c r="D46" s="151"/>
      <c r="E46" s="151"/>
      <c r="F46" s="152"/>
      <c r="G46" s="152"/>
      <c r="H46" s="152"/>
      <c r="I46" s="151"/>
      <c r="J46" s="151"/>
      <c r="K46" s="151"/>
      <c r="L46" s="151"/>
      <c r="M46" s="142"/>
      <c r="N46" s="142"/>
      <c r="O46" s="142"/>
      <c r="P46" s="103"/>
    </row>
    <row r="47" spans="1:16" x14ac:dyDescent="0.2">
      <c r="A47" s="140"/>
      <c r="B47" s="151"/>
      <c r="C47" s="151"/>
      <c r="D47" s="151"/>
      <c r="E47" s="151"/>
      <c r="F47" s="152"/>
      <c r="G47" s="152"/>
      <c r="H47" s="152"/>
      <c r="I47" s="151"/>
      <c r="J47" s="151"/>
      <c r="K47" s="151"/>
      <c r="L47" s="151"/>
      <c r="M47" s="142"/>
      <c r="N47" s="142"/>
      <c r="O47" s="142"/>
      <c r="P47" s="103"/>
    </row>
    <row r="48" spans="1:16" x14ac:dyDescent="0.2">
      <c r="A48" s="7"/>
      <c r="B48" s="46"/>
      <c r="C48" s="46"/>
      <c r="D48" s="46"/>
      <c r="E48" s="46"/>
      <c r="F48" s="47"/>
      <c r="G48" s="47"/>
      <c r="H48" s="47"/>
      <c r="I48" s="46"/>
      <c r="J48" s="46"/>
      <c r="K48" s="46"/>
      <c r="L48" s="46"/>
      <c r="M48" s="49"/>
      <c r="N48" s="49"/>
      <c r="O48" s="49"/>
    </row>
    <row r="49" spans="1:15" x14ac:dyDescent="0.2">
      <c r="A49" s="45"/>
      <c r="B49" s="6"/>
      <c r="C49" s="45"/>
      <c r="D49" s="45"/>
      <c r="E49" s="45"/>
      <c r="F49" s="45"/>
      <c r="G49" s="45"/>
      <c r="H49" s="45"/>
      <c r="I49" s="55"/>
      <c r="J49" s="45"/>
      <c r="K49" s="45"/>
      <c r="L49" s="45"/>
      <c r="M49" s="49"/>
      <c r="N49" s="49"/>
      <c r="O49" s="49"/>
    </row>
    <row r="50" spans="1:15" x14ac:dyDescent="0.2">
      <c r="A50" s="45"/>
      <c r="B50" s="48"/>
      <c r="C50" s="45"/>
      <c r="D50" s="45"/>
      <c r="E50" s="45"/>
      <c r="F50" s="45"/>
      <c r="G50" s="45"/>
      <c r="H50" s="45"/>
      <c r="I50" s="48"/>
      <c r="J50" s="45"/>
      <c r="K50" s="45"/>
      <c r="L50" s="45"/>
      <c r="M50" s="49"/>
      <c r="N50" s="49"/>
      <c r="O50" s="49"/>
    </row>
    <row r="51" spans="1:15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49"/>
      <c r="N51" s="49"/>
      <c r="O51" s="49"/>
    </row>
    <row r="52" spans="1:15" x14ac:dyDescent="0.2">
      <c r="A52" s="19"/>
      <c r="B52" s="19"/>
      <c r="C52" s="20"/>
      <c r="D52" s="20"/>
      <c r="E52" s="20"/>
      <c r="F52" s="20"/>
      <c r="G52" s="43"/>
      <c r="H52" s="43"/>
      <c r="I52" s="6"/>
      <c r="J52" s="6"/>
      <c r="K52" s="6"/>
      <c r="L52" s="6"/>
      <c r="M52" s="49"/>
      <c r="N52" s="49"/>
      <c r="O52" s="49"/>
    </row>
    <row r="53" spans="1:15" x14ac:dyDescent="0.2">
      <c r="A53" s="19"/>
      <c r="B53" s="19"/>
      <c r="C53" s="21"/>
      <c r="D53" s="21"/>
      <c r="E53" s="21"/>
      <c r="F53" s="21"/>
      <c r="G53" s="44"/>
      <c r="H53" s="44"/>
      <c r="I53" s="6"/>
      <c r="J53" s="6"/>
      <c r="K53" s="6"/>
      <c r="L53" s="6"/>
      <c r="M53" s="49"/>
      <c r="N53" s="49"/>
      <c r="O53" s="49"/>
    </row>
    <row r="54" spans="1:15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49"/>
      <c r="N54" s="49"/>
      <c r="O54" s="49"/>
    </row>
    <row r="55" spans="1:15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49"/>
      <c r="N55" s="49"/>
      <c r="O55" s="49"/>
    </row>
    <row r="56" spans="1:15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49"/>
      <c r="N56" s="49"/>
      <c r="O56" s="49"/>
    </row>
    <row r="57" spans="1:15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49"/>
      <c r="N57" s="49"/>
      <c r="O57" s="49"/>
    </row>
    <row r="58" spans="1:15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49"/>
      <c r="N58" s="49"/>
      <c r="O58" s="49"/>
    </row>
    <row r="59" spans="1:15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49"/>
      <c r="N59" s="49"/>
      <c r="O59" s="49"/>
    </row>
    <row r="60" spans="1:15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49"/>
      <c r="N60" s="49"/>
      <c r="O60" s="49"/>
    </row>
    <row r="61" spans="1:15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49"/>
      <c r="N61" s="49"/>
      <c r="O61" s="49"/>
    </row>
    <row r="62" spans="1:15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49"/>
      <c r="N62" s="49"/>
      <c r="O62" s="49"/>
    </row>
    <row r="63" spans="1:15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49"/>
      <c r="N63" s="49"/>
      <c r="O63" s="49"/>
    </row>
    <row r="64" spans="1:15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49"/>
      <c r="N64" s="49"/>
      <c r="O64" s="49"/>
    </row>
    <row r="65" spans="1:1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49"/>
      <c r="N65" s="49"/>
      <c r="O65" s="49"/>
    </row>
    <row r="66" spans="1:1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49"/>
      <c r="N66" s="49"/>
      <c r="O66" s="49"/>
    </row>
    <row r="67" spans="1:1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49"/>
      <c r="N67" s="49"/>
      <c r="O67" s="49"/>
    </row>
    <row r="68" spans="1:15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6"/>
      <c r="K68" s="6"/>
      <c r="L68" s="6"/>
      <c r="M68" s="49"/>
      <c r="N68" s="49"/>
      <c r="O68" s="49"/>
    </row>
    <row r="69" spans="1:15" x14ac:dyDescent="0.2">
      <c r="A69" s="6"/>
      <c r="B69" s="10"/>
      <c r="C69" s="10"/>
      <c r="D69" s="10"/>
      <c r="E69" s="10"/>
      <c r="F69" s="10"/>
      <c r="G69" s="50"/>
      <c r="H69" s="50"/>
      <c r="I69" s="10"/>
      <c r="J69" s="10"/>
      <c r="K69" s="10"/>
      <c r="L69" s="10"/>
      <c r="M69" s="49"/>
      <c r="N69" s="49"/>
      <c r="O69" s="49"/>
    </row>
    <row r="70" spans="1:15" x14ac:dyDescent="0.2">
      <c r="A70" s="51"/>
      <c r="B70" s="10"/>
      <c r="C70" s="10"/>
      <c r="D70" s="10"/>
      <c r="E70" s="10"/>
      <c r="F70" s="10"/>
      <c r="G70" s="50"/>
      <c r="H70" s="50"/>
      <c r="I70" s="10"/>
      <c r="J70" s="10"/>
      <c r="K70" s="10"/>
      <c r="L70" s="10"/>
      <c r="M70" s="49"/>
      <c r="N70" s="49"/>
      <c r="O70" s="49"/>
    </row>
    <row r="71" spans="1:15" ht="12.75" customHeight="1" x14ac:dyDescent="0.2">
      <c r="A71" s="51"/>
      <c r="B71" s="52"/>
      <c r="C71" s="53"/>
      <c r="D71" s="54"/>
      <c r="E71" s="56"/>
      <c r="F71" s="52"/>
      <c r="G71" s="52"/>
      <c r="H71" s="52"/>
      <c r="I71" s="52"/>
      <c r="J71" s="53"/>
      <c r="K71" s="54"/>
      <c r="L71" s="56"/>
      <c r="M71" s="49"/>
      <c r="N71" s="49"/>
      <c r="O71" s="49"/>
    </row>
    <row r="72" spans="1:15" x14ac:dyDescent="0.2">
      <c r="A72" s="51"/>
      <c r="B72" s="52"/>
      <c r="C72" s="52"/>
      <c r="D72" s="52"/>
      <c r="E72" s="56"/>
      <c r="F72" s="52"/>
      <c r="G72" s="52"/>
      <c r="H72" s="52"/>
      <c r="I72" s="52"/>
      <c r="J72" s="52"/>
      <c r="K72" s="52"/>
      <c r="L72" s="56"/>
      <c r="M72" s="49"/>
      <c r="N72" s="49"/>
      <c r="O72" s="49"/>
    </row>
    <row r="73" spans="1:15" x14ac:dyDescent="0.2">
      <c r="A73" s="51"/>
      <c r="B73" s="52"/>
      <c r="C73" s="52"/>
      <c r="D73" s="52"/>
      <c r="E73" s="56"/>
      <c r="F73" s="52"/>
      <c r="G73" s="52"/>
      <c r="H73" s="52"/>
      <c r="I73" s="52"/>
      <c r="J73" s="52"/>
      <c r="K73" s="52"/>
      <c r="L73" s="56"/>
      <c r="M73" s="49"/>
      <c r="N73" s="49"/>
      <c r="O73" s="49"/>
    </row>
    <row r="74" spans="1:15" x14ac:dyDescent="0.2">
      <c r="A74" s="6"/>
      <c r="B74" s="46"/>
      <c r="C74" s="46"/>
      <c r="D74" s="46"/>
      <c r="E74" s="46"/>
      <c r="F74" s="47"/>
      <c r="G74" s="47"/>
      <c r="H74" s="47"/>
      <c r="I74" s="46"/>
      <c r="J74" s="46"/>
      <c r="K74" s="46"/>
      <c r="L74" s="46"/>
      <c r="M74" s="49"/>
      <c r="N74" s="49"/>
      <c r="O74" s="49"/>
    </row>
    <row r="75" spans="1:15" x14ac:dyDescent="0.2">
      <c r="A75" s="6"/>
      <c r="B75" s="46"/>
      <c r="C75" s="46"/>
      <c r="D75" s="46"/>
      <c r="E75" s="46"/>
      <c r="F75" s="47"/>
      <c r="G75" s="47"/>
      <c r="H75" s="47"/>
      <c r="I75" s="46"/>
      <c r="J75" s="46"/>
      <c r="K75" s="46"/>
      <c r="L75" s="46"/>
      <c r="M75" s="49"/>
      <c r="N75" s="49"/>
      <c r="O75" s="49"/>
    </row>
    <row r="76" spans="1:15" x14ac:dyDescent="0.2">
      <c r="A76" s="16"/>
      <c r="B76" s="46"/>
      <c r="C76" s="46"/>
      <c r="D76" s="46"/>
      <c r="E76" s="46"/>
      <c r="F76" s="47"/>
      <c r="G76" s="47"/>
      <c r="H76" s="47"/>
      <c r="I76" s="46"/>
      <c r="J76" s="46"/>
      <c r="K76" s="46"/>
      <c r="L76" s="46"/>
      <c r="M76" s="49"/>
      <c r="N76" s="49"/>
      <c r="O76" s="49"/>
    </row>
    <row r="77" spans="1:15" x14ac:dyDescent="0.2">
      <c r="A77" s="6"/>
      <c r="B77" s="46"/>
      <c r="C77" s="46"/>
      <c r="D77" s="46"/>
      <c r="E77" s="46"/>
      <c r="F77" s="47"/>
      <c r="G77" s="47"/>
      <c r="H77" s="47"/>
      <c r="I77" s="46"/>
      <c r="J77" s="46"/>
      <c r="K77" s="46"/>
      <c r="L77" s="46"/>
      <c r="M77" s="49"/>
      <c r="N77" s="49"/>
      <c r="O77" s="49"/>
    </row>
    <row r="78" spans="1:15" x14ac:dyDescent="0.2">
      <c r="A78" s="6"/>
      <c r="B78" s="46"/>
      <c r="C78" s="46"/>
      <c r="D78" s="46"/>
      <c r="E78" s="46"/>
      <c r="F78" s="47"/>
      <c r="G78" s="47"/>
      <c r="H78" s="47"/>
      <c r="I78" s="46"/>
      <c r="J78" s="46"/>
      <c r="K78" s="46"/>
      <c r="L78" s="46"/>
      <c r="M78" s="49"/>
      <c r="N78" s="49"/>
      <c r="O78" s="49"/>
    </row>
    <row r="79" spans="1:15" x14ac:dyDescent="0.2">
      <c r="A79" s="6"/>
      <c r="B79" s="46"/>
      <c r="C79" s="46"/>
      <c r="D79" s="46"/>
      <c r="E79" s="46"/>
      <c r="F79" s="47"/>
      <c r="G79" s="47"/>
      <c r="H79" s="47"/>
      <c r="I79" s="46"/>
      <c r="J79" s="46"/>
      <c r="K79" s="46"/>
      <c r="L79" s="46"/>
      <c r="M79" s="49"/>
      <c r="N79" s="49"/>
      <c r="O79" s="49"/>
    </row>
    <row r="80" spans="1:15" x14ac:dyDescent="0.2">
      <c r="A80" s="45"/>
      <c r="B80" s="46"/>
      <c r="C80" s="46"/>
      <c r="D80" s="46"/>
      <c r="E80" s="46"/>
      <c r="F80" s="47"/>
      <c r="G80" s="47"/>
      <c r="H80" s="47"/>
      <c r="I80" s="48"/>
      <c r="J80" s="48"/>
      <c r="K80" s="48"/>
      <c r="L80" s="48"/>
      <c r="M80" s="49"/>
      <c r="N80" s="49"/>
      <c r="O80" s="49"/>
    </row>
    <row r="81" spans="1:15" x14ac:dyDescent="0.2">
      <c r="A81" s="6"/>
      <c r="B81" s="46"/>
      <c r="C81" s="46"/>
      <c r="D81" s="46"/>
      <c r="E81" s="46"/>
      <c r="F81" s="47"/>
      <c r="G81" s="47"/>
      <c r="H81" s="47"/>
      <c r="I81" s="46"/>
      <c r="J81" s="46"/>
      <c r="K81" s="46"/>
      <c r="L81" s="46"/>
      <c r="M81" s="49"/>
      <c r="N81" s="49"/>
      <c r="O81" s="49"/>
    </row>
    <row r="82" spans="1:15" x14ac:dyDescent="0.2">
      <c r="A82" s="6"/>
      <c r="B82" s="46"/>
      <c r="C82" s="46"/>
      <c r="D82" s="46"/>
      <c r="E82" s="46"/>
      <c r="F82" s="47"/>
      <c r="G82" s="47"/>
      <c r="H82" s="47"/>
      <c r="I82" s="46"/>
      <c r="J82" s="46"/>
      <c r="K82" s="46"/>
      <c r="L82" s="46"/>
      <c r="M82" s="49"/>
      <c r="N82" s="49"/>
      <c r="O82" s="49"/>
    </row>
    <row r="83" spans="1:15" x14ac:dyDescent="0.2">
      <c r="A83" s="6"/>
      <c r="B83" s="46"/>
      <c r="C83" s="46"/>
      <c r="D83" s="46"/>
      <c r="E83" s="46"/>
      <c r="F83" s="47"/>
      <c r="G83" s="47"/>
      <c r="H83" s="47"/>
      <c r="I83" s="46"/>
      <c r="J83" s="46"/>
      <c r="K83" s="46"/>
      <c r="L83" s="46"/>
      <c r="M83" s="49"/>
      <c r="N83" s="49"/>
      <c r="O83" s="49"/>
    </row>
    <row r="84" spans="1:15" x14ac:dyDescent="0.2">
      <c r="A84" s="7"/>
      <c r="B84" s="46"/>
      <c r="C84" s="46"/>
      <c r="D84" s="46"/>
      <c r="E84" s="46"/>
      <c r="F84" s="47"/>
      <c r="G84" s="47"/>
      <c r="H84" s="47"/>
      <c r="I84" s="46"/>
      <c r="J84" s="46"/>
      <c r="K84" s="46"/>
      <c r="L84" s="46"/>
      <c r="M84" s="49"/>
      <c r="N84" s="49"/>
      <c r="O84" s="49"/>
    </row>
    <row r="85" spans="1:15" x14ac:dyDescent="0.2">
      <c r="A85" s="7"/>
      <c r="B85" s="46"/>
      <c r="C85" s="46"/>
      <c r="D85" s="46"/>
      <c r="E85" s="46"/>
      <c r="F85" s="47"/>
      <c r="G85" s="47"/>
      <c r="H85" s="47"/>
      <c r="I85" s="46"/>
      <c r="J85" s="46"/>
      <c r="K85" s="46"/>
      <c r="L85" s="46"/>
      <c r="M85" s="49"/>
      <c r="N85" s="49"/>
      <c r="O85" s="49"/>
    </row>
    <row r="86" spans="1:15" x14ac:dyDescent="0.2">
      <c r="A86" s="7"/>
      <c r="B86" s="46"/>
      <c r="C86" s="46"/>
      <c r="D86" s="46"/>
      <c r="E86" s="46"/>
      <c r="F86" s="47"/>
      <c r="G86" s="47"/>
      <c r="H86" s="47"/>
      <c r="I86" s="46"/>
      <c r="J86" s="46"/>
      <c r="K86" s="46"/>
      <c r="L86" s="46"/>
      <c r="M86" s="49"/>
      <c r="N86" s="49"/>
      <c r="O86" s="49"/>
    </row>
    <row r="87" spans="1:15" x14ac:dyDescent="0.2">
      <c r="A87" s="45"/>
      <c r="B87" s="45"/>
      <c r="C87" s="45"/>
      <c r="D87" s="45"/>
      <c r="E87" s="45"/>
      <c r="F87" s="45"/>
      <c r="G87" s="45"/>
      <c r="H87" s="45"/>
      <c r="I87" s="55"/>
      <c r="J87" s="45"/>
      <c r="K87" s="45"/>
      <c r="L87" s="45"/>
      <c r="M87" s="49"/>
      <c r="N87" s="49"/>
      <c r="O87" s="49"/>
    </row>
    <row r="88" spans="1:15" x14ac:dyDescent="0.2">
      <c r="A88" s="45"/>
      <c r="B88" s="48"/>
      <c r="C88" s="45"/>
      <c r="D88" s="45"/>
      <c r="E88" s="45"/>
      <c r="F88" s="45"/>
      <c r="G88" s="45"/>
      <c r="H88" s="45"/>
      <c r="I88" s="48"/>
      <c r="J88" s="45"/>
      <c r="K88" s="45"/>
      <c r="L88" s="45"/>
      <c r="M88" s="49"/>
      <c r="N88" s="49"/>
      <c r="O88" s="49"/>
    </row>
    <row r="89" spans="1:15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49"/>
      <c r="N89" s="49"/>
      <c r="O89" s="49"/>
    </row>
    <row r="90" spans="1:15" x14ac:dyDescent="0.2">
      <c r="A90" s="19"/>
      <c r="B90" s="19"/>
      <c r="C90" s="20"/>
      <c r="D90" s="20"/>
      <c r="E90" s="20"/>
      <c r="F90" s="20"/>
      <c r="G90" s="43"/>
      <c r="H90" s="43"/>
      <c r="I90" s="6"/>
      <c r="J90" s="6"/>
      <c r="K90" s="6"/>
      <c r="L90" s="6"/>
      <c r="M90" s="49"/>
      <c r="N90" s="49"/>
      <c r="O90" s="49"/>
    </row>
    <row r="91" spans="1:15" x14ac:dyDescent="0.2">
      <c r="A91" s="19"/>
      <c r="B91" s="19"/>
      <c r="C91" s="21"/>
      <c r="D91" s="21"/>
      <c r="E91" s="21"/>
      <c r="F91" s="21"/>
      <c r="G91" s="44"/>
      <c r="H91" s="44"/>
      <c r="I91" s="6"/>
      <c r="J91" s="6"/>
      <c r="K91" s="6"/>
      <c r="L91" s="6"/>
      <c r="M91" s="49"/>
      <c r="N91" s="49"/>
      <c r="O91" s="49"/>
    </row>
    <row r="92" spans="1:15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49"/>
      <c r="N92" s="49"/>
      <c r="O92" s="49"/>
    </row>
    <row r="93" spans="1:15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49"/>
      <c r="N93" s="49"/>
      <c r="O93" s="49"/>
    </row>
    <row r="94" spans="1:15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49"/>
      <c r="N94" s="49"/>
      <c r="O94" s="49"/>
    </row>
    <row r="95" spans="1:15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49"/>
      <c r="N95" s="49"/>
      <c r="O95" s="49"/>
    </row>
    <row r="96" spans="1:15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49"/>
      <c r="N96" s="49"/>
      <c r="O96" s="49"/>
    </row>
    <row r="97" spans="1:15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49"/>
      <c r="N97" s="49"/>
      <c r="O97" s="49"/>
    </row>
    <row r="98" spans="1:15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49"/>
      <c r="N98" s="49"/>
      <c r="O98" s="49"/>
    </row>
    <row r="99" spans="1:15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49"/>
      <c r="N99" s="49"/>
      <c r="O99" s="49"/>
    </row>
    <row r="100" spans="1:15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49"/>
      <c r="N100" s="49"/>
      <c r="O100" s="49"/>
    </row>
    <row r="101" spans="1:15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49"/>
      <c r="N101" s="49"/>
      <c r="O101" s="49"/>
    </row>
    <row r="102" spans="1:15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49"/>
      <c r="N102" s="49"/>
      <c r="O102" s="49"/>
    </row>
    <row r="103" spans="1:15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49"/>
      <c r="N103" s="49"/>
      <c r="O103" s="49"/>
    </row>
    <row r="104" spans="1:15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49"/>
      <c r="N104" s="49"/>
      <c r="O104" s="49"/>
    </row>
    <row r="105" spans="1:15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49"/>
      <c r="N105" s="49"/>
      <c r="O105" s="49"/>
    </row>
    <row r="106" spans="1:15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49"/>
      <c r="N106" s="49"/>
      <c r="O106" s="49"/>
    </row>
    <row r="107" spans="1:15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6"/>
      <c r="K107" s="6"/>
      <c r="L107" s="6"/>
      <c r="M107" s="49"/>
      <c r="N107" s="49"/>
      <c r="O107" s="49"/>
    </row>
    <row r="108" spans="1:15" x14ac:dyDescent="0.2">
      <c r="A108" s="6"/>
      <c r="B108" s="10"/>
      <c r="C108" s="10"/>
      <c r="D108" s="10"/>
      <c r="E108" s="10"/>
      <c r="F108" s="10"/>
      <c r="G108" s="50"/>
      <c r="H108" s="50"/>
      <c r="I108" s="10"/>
      <c r="J108" s="10"/>
      <c r="K108" s="10"/>
      <c r="L108" s="10"/>
      <c r="M108" s="49"/>
      <c r="N108" s="49"/>
      <c r="O108" s="49"/>
    </row>
    <row r="109" spans="1:15" x14ac:dyDescent="0.2">
      <c r="A109" s="51"/>
      <c r="B109" s="10"/>
      <c r="C109" s="10"/>
      <c r="D109" s="10"/>
      <c r="E109" s="10"/>
      <c r="F109" s="10"/>
      <c r="G109" s="50"/>
      <c r="H109" s="50"/>
      <c r="I109" s="10"/>
      <c r="J109" s="10"/>
      <c r="K109" s="10"/>
      <c r="L109" s="10"/>
      <c r="M109" s="49"/>
      <c r="N109" s="49"/>
      <c r="O109" s="49"/>
    </row>
    <row r="110" spans="1:15" ht="12.75" customHeight="1" x14ac:dyDescent="0.2">
      <c r="A110" s="51"/>
      <c r="B110" s="52"/>
      <c r="C110" s="53"/>
      <c r="D110" s="54"/>
      <c r="E110" s="56"/>
      <c r="F110" s="52"/>
      <c r="G110" s="52"/>
      <c r="H110" s="52"/>
      <c r="I110" s="52"/>
      <c r="J110" s="53"/>
      <c r="K110" s="54"/>
      <c r="L110" s="56"/>
      <c r="M110" s="49"/>
      <c r="N110" s="49"/>
      <c r="O110" s="49"/>
    </row>
    <row r="111" spans="1:15" x14ac:dyDescent="0.2">
      <c r="A111" s="51"/>
      <c r="B111" s="52"/>
      <c r="C111" s="52"/>
      <c r="D111" s="52"/>
      <c r="E111" s="56"/>
      <c r="F111" s="52"/>
      <c r="G111" s="52"/>
      <c r="H111" s="52"/>
      <c r="I111" s="52"/>
      <c r="J111" s="52"/>
      <c r="K111" s="52"/>
      <c r="L111" s="56"/>
      <c r="M111" s="49"/>
      <c r="N111" s="49"/>
      <c r="O111" s="49"/>
    </row>
    <row r="112" spans="1:15" x14ac:dyDescent="0.2">
      <c r="A112" s="51"/>
      <c r="B112" s="52"/>
      <c r="C112" s="52"/>
      <c r="D112" s="52"/>
      <c r="E112" s="56"/>
      <c r="F112" s="52"/>
      <c r="G112" s="52"/>
      <c r="H112" s="52"/>
      <c r="I112" s="52"/>
      <c r="J112" s="52"/>
      <c r="K112" s="52"/>
      <c r="L112" s="56"/>
      <c r="M112" s="49"/>
      <c r="N112" s="49"/>
      <c r="O112" s="49"/>
    </row>
    <row r="113" spans="1:15" x14ac:dyDescent="0.2">
      <c r="A113" s="6"/>
      <c r="B113" s="46"/>
      <c r="C113" s="46"/>
      <c r="D113" s="46"/>
      <c r="E113" s="46"/>
      <c r="F113" s="47"/>
      <c r="G113" s="47"/>
      <c r="H113" s="47"/>
      <c r="I113" s="46"/>
      <c r="J113" s="46"/>
      <c r="K113" s="46"/>
      <c r="L113" s="46"/>
      <c r="M113" s="49"/>
      <c r="N113" s="49"/>
      <c r="O113" s="49"/>
    </row>
    <row r="114" spans="1:15" x14ac:dyDescent="0.2">
      <c r="A114" s="6"/>
      <c r="B114" s="46"/>
      <c r="C114" s="46"/>
      <c r="D114" s="46"/>
      <c r="E114" s="46"/>
      <c r="F114" s="47"/>
      <c r="G114" s="47"/>
      <c r="H114" s="47"/>
      <c r="I114" s="46"/>
      <c r="J114" s="46"/>
      <c r="K114" s="46"/>
      <c r="L114" s="46"/>
      <c r="M114" s="49"/>
      <c r="N114" s="49"/>
      <c r="O114" s="49"/>
    </row>
    <row r="115" spans="1:15" x14ac:dyDescent="0.2">
      <c r="A115" s="16"/>
      <c r="B115" s="46"/>
      <c r="C115" s="46"/>
      <c r="D115" s="46"/>
      <c r="E115" s="46"/>
      <c r="F115" s="47"/>
      <c r="G115" s="47"/>
      <c r="H115" s="47"/>
      <c r="I115" s="46"/>
      <c r="J115" s="46"/>
      <c r="K115" s="46"/>
      <c r="L115" s="46"/>
      <c r="M115" s="49"/>
      <c r="N115" s="49"/>
      <c r="O115" s="49"/>
    </row>
    <row r="116" spans="1:15" x14ac:dyDescent="0.2">
      <c r="A116" s="6"/>
      <c r="B116" s="46"/>
      <c r="C116" s="46"/>
      <c r="D116" s="46"/>
      <c r="E116" s="46"/>
      <c r="F116" s="47"/>
      <c r="G116" s="47"/>
      <c r="H116" s="47"/>
      <c r="I116" s="46"/>
      <c r="J116" s="46"/>
      <c r="K116" s="46"/>
      <c r="L116" s="46"/>
      <c r="M116" s="49"/>
      <c r="N116" s="49"/>
      <c r="O116" s="49"/>
    </row>
    <row r="117" spans="1:15" x14ac:dyDescent="0.2">
      <c r="A117" s="6"/>
      <c r="B117" s="46"/>
      <c r="C117" s="46"/>
      <c r="D117" s="46"/>
      <c r="E117" s="46"/>
      <c r="F117" s="47"/>
      <c r="G117" s="47"/>
      <c r="H117" s="47"/>
      <c r="I117" s="46"/>
      <c r="J117" s="46"/>
      <c r="K117" s="46"/>
      <c r="L117" s="46"/>
      <c r="M117" s="49"/>
      <c r="N117" s="49"/>
      <c r="O117" s="49"/>
    </row>
    <row r="118" spans="1:15" x14ac:dyDescent="0.2">
      <c r="A118" s="6"/>
      <c r="B118" s="46"/>
      <c r="C118" s="46"/>
      <c r="D118" s="46"/>
      <c r="E118" s="46"/>
      <c r="F118" s="47"/>
      <c r="G118" s="47"/>
      <c r="H118" s="47"/>
      <c r="I118" s="46"/>
      <c r="J118" s="46"/>
      <c r="K118" s="46"/>
      <c r="L118" s="46"/>
      <c r="M118" s="49"/>
      <c r="N118" s="49"/>
      <c r="O118" s="49"/>
    </row>
    <row r="119" spans="1:15" x14ac:dyDescent="0.2">
      <c r="A119" s="6"/>
      <c r="B119" s="46"/>
      <c r="C119" s="46"/>
      <c r="D119" s="46"/>
      <c r="E119" s="46"/>
      <c r="F119" s="47"/>
      <c r="G119" s="47"/>
      <c r="H119" s="47"/>
      <c r="I119" s="46"/>
      <c r="J119" s="46"/>
      <c r="K119" s="46"/>
      <c r="L119" s="46"/>
      <c r="M119" s="49"/>
      <c r="N119" s="49"/>
      <c r="O119" s="49"/>
    </row>
    <row r="120" spans="1:15" x14ac:dyDescent="0.2">
      <c r="A120" s="6"/>
      <c r="B120" s="46"/>
      <c r="C120" s="46"/>
      <c r="D120" s="46"/>
      <c r="E120" s="46"/>
      <c r="F120" s="47"/>
      <c r="G120" s="47"/>
      <c r="H120" s="47"/>
      <c r="I120" s="46"/>
      <c r="J120" s="46"/>
      <c r="K120" s="46"/>
      <c r="L120" s="46"/>
      <c r="M120" s="49"/>
      <c r="N120" s="49"/>
      <c r="O120" s="49"/>
    </row>
    <row r="121" spans="1:15" x14ac:dyDescent="0.2">
      <c r="A121" s="6"/>
      <c r="B121" s="46"/>
      <c r="C121" s="46"/>
      <c r="D121" s="46"/>
      <c r="E121" s="46"/>
      <c r="F121" s="47"/>
      <c r="G121" s="47"/>
      <c r="H121" s="47"/>
      <c r="I121" s="46"/>
      <c r="J121" s="46"/>
      <c r="K121" s="46"/>
      <c r="L121" s="46"/>
      <c r="M121" s="49"/>
      <c r="N121" s="49"/>
      <c r="O121" s="49"/>
    </row>
    <row r="122" spans="1:15" x14ac:dyDescent="0.2">
      <c r="A122" s="6"/>
      <c r="B122" s="46"/>
      <c r="C122" s="46"/>
      <c r="D122" s="46"/>
      <c r="E122" s="46"/>
      <c r="F122" s="47"/>
      <c r="G122" s="47"/>
      <c r="H122" s="47"/>
      <c r="I122" s="46"/>
      <c r="J122" s="46"/>
      <c r="K122" s="46"/>
      <c r="L122" s="46"/>
      <c r="M122" s="49"/>
      <c r="N122" s="49"/>
      <c r="O122" s="49"/>
    </row>
    <row r="123" spans="1:15" x14ac:dyDescent="0.2">
      <c r="A123" s="7"/>
      <c r="B123" s="46"/>
      <c r="C123" s="46"/>
      <c r="D123" s="46"/>
      <c r="E123" s="46"/>
      <c r="F123" s="47"/>
      <c r="G123" s="47"/>
      <c r="H123" s="47"/>
      <c r="I123" s="46"/>
      <c r="J123" s="46"/>
      <c r="K123" s="46"/>
      <c r="L123" s="46"/>
      <c r="M123" s="49"/>
      <c r="N123" s="49"/>
      <c r="O123" s="49"/>
    </row>
    <row r="124" spans="1:15" x14ac:dyDescent="0.2">
      <c r="A124" s="7"/>
      <c r="B124" s="46"/>
      <c r="C124" s="46"/>
      <c r="D124" s="46"/>
      <c r="E124" s="46"/>
      <c r="F124" s="47"/>
      <c r="G124" s="47"/>
      <c r="H124" s="47"/>
      <c r="I124" s="46"/>
      <c r="J124" s="46"/>
      <c r="K124" s="46"/>
      <c r="L124" s="46"/>
      <c r="M124" s="49"/>
      <c r="N124" s="49"/>
      <c r="O124" s="49"/>
    </row>
    <row r="125" spans="1:15" x14ac:dyDescent="0.2">
      <c r="A125" s="7"/>
      <c r="B125" s="46"/>
      <c r="C125" s="46"/>
      <c r="D125" s="46"/>
      <c r="E125" s="46"/>
      <c r="F125" s="47"/>
      <c r="G125" s="47"/>
      <c r="H125" s="47"/>
      <c r="I125" s="46"/>
      <c r="J125" s="46"/>
      <c r="K125" s="46"/>
      <c r="L125" s="46"/>
      <c r="M125" s="49"/>
      <c r="N125" s="49"/>
      <c r="O125" s="49"/>
    </row>
    <row r="126" spans="1:15" x14ac:dyDescent="0.2">
      <c r="A126" s="45"/>
      <c r="B126" s="45"/>
      <c r="C126" s="45"/>
      <c r="D126" s="45"/>
      <c r="E126" s="45"/>
      <c r="F126" s="45"/>
      <c r="G126" s="45"/>
      <c r="H126" s="45"/>
      <c r="I126" s="55"/>
      <c r="J126" s="45"/>
      <c r="K126" s="45"/>
      <c r="L126" s="45"/>
      <c r="M126" s="49"/>
      <c r="N126" s="49"/>
      <c r="O126" s="49"/>
    </row>
    <row r="127" spans="1:15" x14ac:dyDescent="0.2">
      <c r="A127" s="45"/>
      <c r="B127" s="48"/>
      <c r="C127" s="45"/>
      <c r="D127" s="45"/>
      <c r="E127" s="45"/>
      <c r="F127" s="45"/>
      <c r="G127" s="45"/>
      <c r="H127" s="45"/>
      <c r="I127" s="48"/>
      <c r="J127" s="45"/>
      <c r="K127" s="45"/>
      <c r="L127" s="45"/>
      <c r="M127" s="49"/>
      <c r="N127" s="49"/>
      <c r="O127" s="49"/>
    </row>
    <row r="128" spans="1:15" x14ac:dyDescent="0.2">
      <c r="A128" s="45"/>
      <c r="B128" s="45"/>
      <c r="C128" s="45"/>
      <c r="D128" s="45"/>
      <c r="E128" s="45"/>
      <c r="F128" s="45"/>
      <c r="G128" s="45"/>
      <c r="H128" s="45"/>
      <c r="I128" s="48"/>
      <c r="J128" s="45"/>
      <c r="K128" s="45"/>
      <c r="L128" s="45"/>
      <c r="M128" s="49"/>
      <c r="N128" s="49"/>
      <c r="O128" s="49"/>
    </row>
    <row r="129" spans="1:15" x14ac:dyDescent="0.2">
      <c r="A129" s="19"/>
      <c r="B129" s="19"/>
      <c r="C129" s="20"/>
      <c r="D129" s="20"/>
      <c r="E129" s="20"/>
      <c r="F129" s="20"/>
      <c r="G129" s="43"/>
      <c r="H129" s="43"/>
      <c r="I129" s="9"/>
      <c r="J129" s="9"/>
      <c r="K129" s="9"/>
      <c r="L129" s="9"/>
      <c r="M129" s="49"/>
      <c r="N129" s="49"/>
      <c r="O129" s="49"/>
    </row>
    <row r="130" spans="1:15" ht="15.75" x14ac:dyDescent="0.25">
      <c r="A130" s="19"/>
      <c r="B130" s="19"/>
      <c r="C130" s="21"/>
      <c r="D130" s="21"/>
      <c r="E130" s="21"/>
      <c r="F130" s="21"/>
      <c r="G130" s="44"/>
      <c r="H130" s="44"/>
      <c r="I130" s="8"/>
      <c r="J130" s="9"/>
      <c r="K130" s="9"/>
      <c r="L130" s="9"/>
      <c r="M130" s="49"/>
      <c r="N130" s="49"/>
      <c r="O130" s="49"/>
    </row>
    <row r="131" spans="1:15" x14ac:dyDescent="0.2">
      <c r="A131" s="9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49"/>
      <c r="N131" s="49"/>
      <c r="O131" s="49"/>
    </row>
    <row r="132" spans="1:15" x14ac:dyDescent="0.2">
      <c r="A132" s="11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49"/>
      <c r="N132" s="49"/>
      <c r="O132" s="49"/>
    </row>
    <row r="133" spans="1:15" x14ac:dyDescent="0.2">
      <c r="A133" s="11"/>
      <c r="B133" s="12"/>
      <c r="C133" s="13"/>
      <c r="D133" s="14"/>
      <c r="E133" s="15"/>
      <c r="F133" s="12"/>
      <c r="G133" s="12"/>
      <c r="H133" s="12"/>
      <c r="I133" s="12"/>
      <c r="J133" s="13"/>
      <c r="K133" s="14"/>
      <c r="L133" s="15"/>
      <c r="M133" s="49"/>
      <c r="N133" s="49"/>
      <c r="O133" s="49"/>
    </row>
    <row r="134" spans="1:15" x14ac:dyDescent="0.2">
      <c r="A134" s="11"/>
      <c r="B134" s="12"/>
      <c r="C134" s="12"/>
      <c r="D134" s="12"/>
      <c r="E134" s="15"/>
      <c r="F134" s="12"/>
      <c r="G134" s="12"/>
      <c r="H134" s="12"/>
      <c r="I134" s="12"/>
      <c r="J134" s="12"/>
      <c r="K134" s="12"/>
      <c r="L134" s="16"/>
      <c r="M134" s="49"/>
      <c r="N134" s="49"/>
      <c r="O134" s="49"/>
    </row>
    <row r="135" spans="1:15" x14ac:dyDescent="0.2">
      <c r="A135" s="11"/>
      <c r="B135" s="12"/>
      <c r="C135" s="12"/>
      <c r="D135" s="12"/>
      <c r="E135" s="15"/>
      <c r="F135" s="12"/>
      <c r="G135" s="12"/>
      <c r="H135" s="12"/>
      <c r="I135" s="12"/>
      <c r="J135" s="12"/>
      <c r="K135" s="12"/>
      <c r="L135" s="16"/>
      <c r="M135" s="49"/>
      <c r="N135" s="49"/>
      <c r="O135" s="49"/>
    </row>
    <row r="136" spans="1:15" x14ac:dyDescent="0.2">
      <c r="A136" s="11"/>
      <c r="B136" s="12"/>
      <c r="C136" s="12"/>
      <c r="D136" s="12"/>
      <c r="E136" s="15"/>
      <c r="F136" s="12"/>
      <c r="G136" s="12"/>
      <c r="H136" s="12"/>
      <c r="I136" s="12"/>
      <c r="J136" s="12"/>
      <c r="K136" s="12"/>
      <c r="L136" s="16"/>
      <c r="M136" s="49"/>
      <c r="N136" s="49"/>
      <c r="O136" s="49"/>
    </row>
    <row r="137" spans="1:15" x14ac:dyDescent="0.2">
      <c r="A137" s="11"/>
      <c r="B137" s="12"/>
      <c r="C137" s="12"/>
      <c r="D137" s="12"/>
      <c r="E137" s="15"/>
      <c r="F137" s="12"/>
      <c r="G137" s="12"/>
      <c r="H137" s="12"/>
      <c r="I137" s="12"/>
      <c r="J137" s="12"/>
      <c r="K137" s="12"/>
      <c r="L137" s="16"/>
      <c r="M137" s="49"/>
      <c r="N137" s="49"/>
      <c r="O137" s="49"/>
    </row>
    <row r="138" spans="1:15" x14ac:dyDescent="0.2">
      <c r="A138" s="11"/>
      <c r="B138" s="12"/>
      <c r="C138" s="12"/>
      <c r="D138" s="12"/>
      <c r="E138" s="15"/>
      <c r="F138" s="12"/>
      <c r="G138" s="12"/>
      <c r="H138" s="12"/>
      <c r="I138" s="12"/>
      <c r="J138" s="12"/>
      <c r="K138" s="12"/>
      <c r="L138" s="16"/>
      <c r="M138" s="49"/>
      <c r="N138" s="49"/>
      <c r="O138" s="49"/>
    </row>
    <row r="139" spans="1:15" x14ac:dyDescent="0.2">
      <c r="A139" s="11"/>
      <c r="B139" s="12"/>
      <c r="C139" s="12"/>
      <c r="D139" s="12"/>
      <c r="E139" s="15"/>
      <c r="F139" s="12"/>
      <c r="G139" s="12"/>
      <c r="H139" s="12"/>
      <c r="I139" s="12"/>
      <c r="J139" s="12"/>
      <c r="K139" s="12"/>
      <c r="L139" s="16"/>
      <c r="M139" s="49"/>
      <c r="N139" s="49"/>
      <c r="O139" s="49"/>
    </row>
    <row r="140" spans="1:15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49"/>
      <c r="N140" s="49"/>
      <c r="O140" s="49"/>
    </row>
    <row r="141" spans="1:15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49"/>
      <c r="N141" s="49"/>
      <c r="O141" s="49"/>
    </row>
    <row r="142" spans="1:15" x14ac:dyDescent="0.2">
      <c r="A142" s="17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49"/>
      <c r="N142" s="49"/>
      <c r="O142" s="49"/>
    </row>
    <row r="143" spans="1:15" x14ac:dyDescent="0.2">
      <c r="A143" s="9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49"/>
      <c r="N143" s="49"/>
      <c r="O143" s="49"/>
    </row>
    <row r="144" spans="1:15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49"/>
      <c r="N144" s="49"/>
      <c r="O144" s="49"/>
    </row>
    <row r="145" spans="1:15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49"/>
      <c r="N145" s="49"/>
      <c r="O145" s="49"/>
    </row>
    <row r="146" spans="1:15" ht="15.7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6"/>
      <c r="K146" s="6"/>
      <c r="L146" s="6"/>
      <c r="M146" s="49"/>
      <c r="N146" s="49"/>
      <c r="O146" s="49"/>
    </row>
    <row r="147" spans="1:15" x14ac:dyDescent="0.2">
      <c r="A147" s="6"/>
      <c r="B147" s="10"/>
      <c r="C147" s="10"/>
      <c r="D147" s="10"/>
      <c r="E147" s="10"/>
      <c r="F147" s="10"/>
      <c r="G147" s="50"/>
      <c r="H147" s="50"/>
      <c r="I147" s="10"/>
      <c r="J147" s="10"/>
      <c r="K147" s="10"/>
      <c r="L147" s="10"/>
      <c r="M147" s="49"/>
      <c r="N147" s="49"/>
      <c r="O147" s="49"/>
    </row>
    <row r="148" spans="1:15" x14ac:dyDescent="0.2">
      <c r="A148" s="51"/>
      <c r="B148" s="10"/>
      <c r="C148" s="10"/>
      <c r="D148" s="10"/>
      <c r="E148" s="10"/>
      <c r="F148" s="10"/>
      <c r="G148" s="50"/>
      <c r="H148" s="50"/>
      <c r="I148" s="10"/>
      <c r="J148" s="10"/>
      <c r="K148" s="10"/>
      <c r="L148" s="10"/>
      <c r="M148" s="49"/>
      <c r="N148" s="49"/>
      <c r="O148" s="49"/>
    </row>
    <row r="149" spans="1:15" ht="12.75" customHeight="1" x14ac:dyDescent="0.2">
      <c r="A149" s="51"/>
      <c r="B149" s="52"/>
      <c r="C149" s="53"/>
      <c r="D149" s="54"/>
      <c r="E149" s="56"/>
      <c r="F149" s="52"/>
      <c r="G149" s="52"/>
      <c r="H149" s="52"/>
      <c r="I149" s="52"/>
      <c r="J149" s="53"/>
      <c r="K149" s="54"/>
      <c r="L149" s="56"/>
      <c r="M149" s="49"/>
      <c r="N149" s="49"/>
      <c r="O149" s="49"/>
    </row>
    <row r="150" spans="1:15" x14ac:dyDescent="0.2">
      <c r="A150" s="51"/>
      <c r="B150" s="52"/>
      <c r="C150" s="52"/>
      <c r="D150" s="52"/>
      <c r="E150" s="56"/>
      <c r="F150" s="52"/>
      <c r="G150" s="52"/>
      <c r="H150" s="52"/>
      <c r="I150" s="52"/>
      <c r="J150" s="52"/>
      <c r="K150" s="52"/>
      <c r="L150" s="56"/>
      <c r="M150" s="49"/>
      <c r="N150" s="49"/>
      <c r="O150" s="49"/>
    </row>
    <row r="151" spans="1:15" x14ac:dyDescent="0.2">
      <c r="A151" s="51"/>
      <c r="B151" s="52"/>
      <c r="C151" s="52"/>
      <c r="D151" s="52"/>
      <c r="E151" s="56"/>
      <c r="F151" s="52"/>
      <c r="G151" s="52"/>
      <c r="H151" s="52"/>
      <c r="I151" s="52"/>
      <c r="J151" s="52"/>
      <c r="K151" s="52"/>
      <c r="L151" s="56"/>
      <c r="M151" s="49"/>
      <c r="N151" s="49"/>
      <c r="O151" s="49"/>
    </row>
    <row r="152" spans="1:15" x14ac:dyDescent="0.2">
      <c r="A152" s="6"/>
      <c r="B152" s="46"/>
      <c r="C152" s="46"/>
      <c r="D152" s="46"/>
      <c r="E152" s="46"/>
      <c r="F152" s="47"/>
      <c r="G152" s="47"/>
      <c r="H152" s="47"/>
      <c r="I152" s="46"/>
      <c r="J152" s="46"/>
      <c r="K152" s="46"/>
      <c r="L152" s="46"/>
      <c r="M152" s="49"/>
      <c r="N152" s="49"/>
      <c r="O152" s="49"/>
    </row>
    <row r="153" spans="1:15" x14ac:dyDescent="0.2">
      <c r="A153" s="6"/>
      <c r="B153" s="46"/>
      <c r="C153" s="46"/>
      <c r="D153" s="46"/>
      <c r="E153" s="46"/>
      <c r="F153" s="47"/>
      <c r="G153" s="47"/>
      <c r="H153" s="47"/>
      <c r="I153" s="46"/>
      <c r="J153" s="46"/>
      <c r="K153" s="46"/>
      <c r="L153" s="46"/>
      <c r="M153" s="49"/>
      <c r="N153" s="49"/>
      <c r="O153" s="49"/>
    </row>
    <row r="154" spans="1:15" x14ac:dyDescent="0.2">
      <c r="A154" s="16"/>
      <c r="B154" s="46"/>
      <c r="C154" s="46"/>
      <c r="D154" s="46"/>
      <c r="E154" s="46"/>
      <c r="F154" s="47"/>
      <c r="G154" s="47"/>
      <c r="H154" s="47"/>
      <c r="I154" s="46"/>
      <c r="J154" s="46"/>
      <c r="K154" s="46"/>
      <c r="L154" s="46"/>
      <c r="M154" s="49"/>
      <c r="N154" s="49"/>
      <c r="O154" s="49"/>
    </row>
    <row r="155" spans="1:15" x14ac:dyDescent="0.2">
      <c r="A155" s="6"/>
      <c r="B155" s="46"/>
      <c r="C155" s="46"/>
      <c r="D155" s="46"/>
      <c r="E155" s="46"/>
      <c r="F155" s="47"/>
      <c r="G155" s="47"/>
      <c r="H155" s="47"/>
      <c r="I155" s="46"/>
      <c r="J155" s="46"/>
      <c r="K155" s="46"/>
      <c r="L155" s="46"/>
      <c r="M155" s="49"/>
      <c r="N155" s="49"/>
      <c r="O155" s="49"/>
    </row>
    <row r="156" spans="1:15" x14ac:dyDescent="0.2">
      <c r="A156" s="6"/>
      <c r="B156" s="46"/>
      <c r="C156" s="46"/>
      <c r="D156" s="46"/>
      <c r="E156" s="46"/>
      <c r="F156" s="47"/>
      <c r="G156" s="47"/>
      <c r="H156" s="47"/>
      <c r="I156" s="46"/>
      <c r="J156" s="46"/>
      <c r="K156" s="46"/>
      <c r="L156" s="46"/>
      <c r="M156" s="49"/>
      <c r="N156" s="49"/>
      <c r="O156" s="49"/>
    </row>
    <row r="157" spans="1:15" x14ac:dyDescent="0.2">
      <c r="A157" s="6"/>
      <c r="B157" s="46"/>
      <c r="C157" s="46"/>
      <c r="D157" s="46"/>
      <c r="E157" s="46"/>
      <c r="F157" s="47"/>
      <c r="G157" s="47"/>
      <c r="H157" s="47"/>
      <c r="I157" s="46"/>
      <c r="J157" s="46"/>
      <c r="K157" s="46"/>
      <c r="L157" s="46"/>
      <c r="M157" s="49"/>
      <c r="N157" s="49"/>
      <c r="O157" s="49"/>
    </row>
    <row r="158" spans="1:15" x14ac:dyDescent="0.2">
      <c r="A158" s="6"/>
      <c r="B158" s="46"/>
      <c r="C158" s="46"/>
      <c r="D158" s="46"/>
      <c r="E158" s="46"/>
      <c r="F158" s="47"/>
      <c r="G158" s="47"/>
      <c r="H158" s="47"/>
      <c r="I158" s="46"/>
      <c r="J158" s="46"/>
      <c r="K158" s="46"/>
      <c r="L158" s="46"/>
      <c r="M158" s="49"/>
      <c r="N158" s="49"/>
      <c r="O158" s="49"/>
    </row>
    <row r="159" spans="1:15" x14ac:dyDescent="0.2">
      <c r="A159" s="6"/>
      <c r="B159" s="46"/>
      <c r="C159" s="46"/>
      <c r="D159" s="46"/>
      <c r="E159" s="46"/>
      <c r="F159" s="47"/>
      <c r="G159" s="47"/>
      <c r="H159" s="47"/>
      <c r="I159" s="46"/>
      <c r="J159" s="46"/>
      <c r="K159" s="46"/>
      <c r="L159" s="46"/>
      <c r="M159" s="49"/>
      <c r="N159" s="49"/>
      <c r="O159" s="49"/>
    </row>
    <row r="160" spans="1:15" x14ac:dyDescent="0.2">
      <c r="A160" s="6"/>
      <c r="B160" s="46"/>
      <c r="C160" s="46"/>
      <c r="D160" s="46"/>
      <c r="E160" s="46"/>
      <c r="F160" s="47"/>
      <c r="G160" s="47"/>
      <c r="H160" s="47"/>
      <c r="I160" s="46"/>
      <c r="J160" s="46"/>
      <c r="K160" s="46"/>
      <c r="L160" s="46"/>
      <c r="M160" s="49"/>
      <c r="N160" s="49"/>
      <c r="O160" s="49"/>
    </row>
    <row r="161" spans="1:15" x14ac:dyDescent="0.2">
      <c r="A161" s="6"/>
      <c r="B161" s="46"/>
      <c r="C161" s="46"/>
      <c r="D161" s="46"/>
      <c r="E161" s="46"/>
      <c r="F161" s="47"/>
      <c r="G161" s="47"/>
      <c r="H161" s="47"/>
      <c r="I161" s="46"/>
      <c r="J161" s="46"/>
      <c r="K161" s="46"/>
      <c r="L161" s="46"/>
      <c r="M161" s="49"/>
      <c r="N161" s="49"/>
      <c r="O161" s="49"/>
    </row>
    <row r="162" spans="1:15" x14ac:dyDescent="0.2">
      <c r="A162" s="7"/>
      <c r="B162" s="46"/>
      <c r="C162" s="46"/>
      <c r="D162" s="46"/>
      <c r="E162" s="46"/>
      <c r="F162" s="47"/>
      <c r="G162" s="47"/>
      <c r="H162" s="47"/>
      <c r="I162" s="46"/>
      <c r="J162" s="46"/>
      <c r="K162" s="46"/>
      <c r="L162" s="46"/>
      <c r="M162" s="49"/>
      <c r="N162" s="49"/>
      <c r="O162" s="49"/>
    </row>
    <row r="163" spans="1:15" x14ac:dyDescent="0.2">
      <c r="A163" s="7"/>
      <c r="B163" s="46"/>
      <c r="C163" s="46"/>
      <c r="D163" s="46"/>
      <c r="E163" s="46"/>
      <c r="F163" s="47"/>
      <c r="G163" s="47"/>
      <c r="H163" s="47"/>
      <c r="I163" s="46"/>
      <c r="J163" s="46"/>
      <c r="K163" s="46"/>
      <c r="L163" s="46"/>
      <c r="M163" s="49"/>
      <c r="N163" s="49"/>
      <c r="O163" s="49"/>
    </row>
    <row r="164" spans="1:15" x14ac:dyDescent="0.2">
      <c r="A164" s="7"/>
      <c r="B164" s="46"/>
      <c r="C164" s="46"/>
      <c r="D164" s="46"/>
      <c r="E164" s="46"/>
      <c r="F164" s="47"/>
      <c r="G164" s="47"/>
      <c r="H164" s="47"/>
      <c r="I164" s="46"/>
      <c r="J164" s="46"/>
      <c r="K164" s="46"/>
      <c r="L164" s="46"/>
      <c r="M164" s="49"/>
      <c r="N164" s="49"/>
      <c r="O164" s="49"/>
    </row>
    <row r="165" spans="1:15" x14ac:dyDescent="0.2">
      <c r="A165" s="45"/>
      <c r="B165" s="45"/>
      <c r="C165" s="45"/>
      <c r="D165" s="45"/>
      <c r="E165" s="45"/>
      <c r="F165" s="45"/>
      <c r="G165" s="45"/>
      <c r="H165" s="45"/>
      <c r="I165" s="55"/>
      <c r="J165" s="45"/>
      <c r="K165" s="45"/>
      <c r="L165" s="45"/>
      <c r="M165" s="49"/>
      <c r="N165" s="49"/>
      <c r="O165" s="49"/>
    </row>
    <row r="166" spans="1:15" x14ac:dyDescent="0.2">
      <c r="A166" s="45"/>
      <c r="B166" s="48"/>
      <c r="C166" s="45"/>
      <c r="D166" s="45"/>
      <c r="E166" s="45"/>
      <c r="F166" s="45"/>
      <c r="G166" s="45"/>
      <c r="H166" s="45"/>
      <c r="I166" s="48"/>
      <c r="J166" s="45"/>
      <c r="K166" s="45"/>
      <c r="L166" s="45"/>
      <c r="M166" s="49"/>
      <c r="N166" s="49"/>
      <c r="O166" s="49"/>
    </row>
    <row r="167" spans="1:15" x14ac:dyDescent="0.2">
      <c r="A167" s="45"/>
      <c r="B167" s="45"/>
      <c r="C167" s="45"/>
      <c r="D167" s="45"/>
      <c r="E167" s="45"/>
      <c r="F167" s="45"/>
      <c r="G167" s="45"/>
      <c r="H167" s="45"/>
      <c r="I167" s="48"/>
      <c r="J167" s="45"/>
      <c r="K167" s="45"/>
      <c r="L167" s="45"/>
      <c r="M167" s="49"/>
      <c r="N167" s="49"/>
      <c r="O167" s="49"/>
    </row>
    <row r="168" spans="1:15" x14ac:dyDescent="0.2">
      <c r="A168" s="19"/>
      <c r="B168" s="19"/>
      <c r="C168" s="20"/>
      <c r="D168" s="20"/>
      <c r="E168" s="20"/>
      <c r="F168" s="20"/>
      <c r="G168" s="43"/>
      <c r="H168" s="43"/>
      <c r="I168" s="9"/>
      <c r="J168" s="9"/>
      <c r="K168" s="9"/>
      <c r="L168" s="9"/>
      <c r="M168" s="49"/>
      <c r="N168" s="49"/>
      <c r="O168" s="49"/>
    </row>
    <row r="169" spans="1:15" x14ac:dyDescent="0.2">
      <c r="A169" s="19"/>
      <c r="B169" s="19"/>
      <c r="C169" s="21"/>
      <c r="D169" s="21"/>
      <c r="E169" s="21"/>
      <c r="F169" s="21"/>
      <c r="G169" s="44"/>
      <c r="H169" s="44"/>
      <c r="I169" s="9"/>
      <c r="J169" s="9"/>
      <c r="K169" s="9"/>
      <c r="L169" s="9"/>
      <c r="M169" s="49"/>
      <c r="N169" s="49"/>
      <c r="O169" s="49"/>
    </row>
    <row r="170" spans="1:15" x14ac:dyDescent="0.2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</row>
    <row r="171" spans="1:15" x14ac:dyDescent="0.2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</row>
    <row r="172" spans="1:15" x14ac:dyDescent="0.2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</row>
    <row r="173" spans="1:15" x14ac:dyDescent="0.2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</row>
    <row r="174" spans="1:15" x14ac:dyDescent="0.2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</row>
  </sheetData>
  <mergeCells count="7">
    <mergeCell ref="E6:E8"/>
    <mergeCell ref="L6:L8"/>
    <mergeCell ref="A1:N1"/>
    <mergeCell ref="A2:N2"/>
    <mergeCell ref="A3:N3"/>
    <mergeCell ref="B4:H5"/>
    <mergeCell ref="I4:N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 nové kapacity 26 lůžek</vt:lpstr>
      <vt:lpstr>personální náklady navýšené kap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</dc:creator>
  <cp:lastModifiedBy>KrupalaR</cp:lastModifiedBy>
  <cp:lastPrinted>2021-02-09T09:07:44Z</cp:lastPrinted>
  <dcterms:created xsi:type="dcterms:W3CDTF">2015-01-13T11:47:32Z</dcterms:created>
  <dcterms:modified xsi:type="dcterms:W3CDTF">2021-02-09T10:41:09Z</dcterms:modified>
</cp:coreProperties>
</file>