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lskovaJ\Desktop\"/>
    </mc:Choice>
  </mc:AlternateContent>
  <bookViews>
    <workbookView xWindow="0" yWindow="0" windowWidth="28800" windowHeight="12135"/>
  </bookViews>
  <sheets>
    <sheet name="Rozpočet 2022" sheetId="2" r:id="rId1"/>
    <sheet name="Personální zajištění 2022" sheetId="4" r:id="rId2"/>
  </sheets>
  <definedNames>
    <definedName name="_xlnm.Print_Area" localSheetId="0">'Rozpočet 2022'!$A$1:$K$144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13" i="2" l="1"/>
  <c r="I109" i="2"/>
  <c r="I105" i="2"/>
  <c r="I104" i="2" s="1"/>
  <c r="I85" i="2"/>
  <c r="I68" i="2"/>
  <c r="I59" i="2"/>
  <c r="I51" i="2"/>
  <c r="I47" i="2"/>
  <c r="I43" i="2"/>
  <c r="I39" i="2"/>
  <c r="I33" i="2"/>
  <c r="I27" i="2"/>
  <c r="H115" i="2"/>
  <c r="H113" i="2"/>
  <c r="H111" i="2"/>
  <c r="H109" i="2"/>
  <c r="H105" i="2"/>
  <c r="H101" i="2"/>
  <c r="H98" i="2"/>
  <c r="H93" i="2"/>
  <c r="H88" i="2"/>
  <c r="H85" i="2"/>
  <c r="H78" i="2"/>
  <c r="H68" i="2"/>
  <c r="H64" i="2"/>
  <c r="H59" i="2"/>
  <c r="H55" i="2"/>
  <c r="H51" i="2"/>
  <c r="H47" i="2"/>
  <c r="H43" i="2"/>
  <c r="H39" i="2"/>
  <c r="H33" i="2"/>
  <c r="H27" i="2"/>
  <c r="G27" i="2"/>
  <c r="F27" i="2"/>
  <c r="G68" i="2"/>
  <c r="F68" i="2"/>
  <c r="G59" i="2"/>
  <c r="G47" i="2"/>
  <c r="G51" i="2"/>
  <c r="F59" i="2"/>
  <c r="J4" i="2"/>
  <c r="I4" i="2"/>
  <c r="H4" i="2"/>
  <c r="G4" i="2"/>
  <c r="F4" i="2"/>
  <c r="E4" i="2"/>
  <c r="D4" i="2"/>
  <c r="C4" i="2"/>
  <c r="I26" i="2" l="1"/>
  <c r="I25" i="2" s="1"/>
  <c r="H104" i="2"/>
  <c r="D85" i="2" l="1"/>
  <c r="E85" i="2"/>
  <c r="F85" i="2"/>
  <c r="G85" i="2"/>
  <c r="J85" i="2"/>
  <c r="C85" i="2"/>
  <c r="F85" i="4" l="1"/>
  <c r="B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I60" i="4"/>
  <c r="B60" i="4"/>
  <c r="F59" i="4"/>
  <c r="F58" i="4"/>
  <c r="F57" i="4"/>
  <c r="F56" i="4"/>
  <c r="G56" i="4" s="1"/>
  <c r="H56" i="4" s="1"/>
  <c r="F55" i="4"/>
  <c r="G55" i="4" s="1"/>
  <c r="F54" i="4"/>
  <c r="F53" i="4"/>
  <c r="F52" i="4"/>
  <c r="G52" i="4" s="1"/>
  <c r="H52" i="4" s="1"/>
  <c r="F51" i="4"/>
  <c r="G51" i="4" s="1"/>
  <c r="H51" i="4" s="1"/>
  <c r="F50" i="4"/>
  <c r="F49" i="4"/>
  <c r="F48" i="4"/>
  <c r="G48" i="4" s="1"/>
  <c r="H48" i="4" s="1"/>
  <c r="F47" i="4"/>
  <c r="G47" i="4" s="1"/>
  <c r="H47" i="4" s="1"/>
  <c r="F46" i="4"/>
  <c r="J35" i="4"/>
  <c r="D35" i="4"/>
  <c r="B35" i="4"/>
  <c r="F34" i="4"/>
  <c r="G34" i="4" s="1"/>
  <c r="F33" i="4"/>
  <c r="G33" i="4" s="1"/>
  <c r="F32" i="4"/>
  <c r="G32" i="4" s="1"/>
  <c r="F31" i="4"/>
  <c r="G31" i="4" s="1"/>
  <c r="F30" i="4"/>
  <c r="G30" i="4" s="1"/>
  <c r="F29" i="4"/>
  <c r="G29" i="4" s="1"/>
  <c r="F28" i="4"/>
  <c r="G28" i="4" s="1"/>
  <c r="F27" i="4"/>
  <c r="G27" i="4" s="1"/>
  <c r="F26" i="4"/>
  <c r="G26" i="4" s="1"/>
  <c r="F25" i="4"/>
  <c r="G25" i="4" s="1"/>
  <c r="F24" i="4"/>
  <c r="G24" i="4" s="1"/>
  <c r="F23" i="4"/>
  <c r="G23" i="4" s="1"/>
  <c r="F22" i="4"/>
  <c r="G22" i="4" s="1"/>
  <c r="F21" i="4"/>
  <c r="E85" i="4" l="1"/>
  <c r="H55" i="4"/>
  <c r="F35" i="4"/>
  <c r="F60" i="4"/>
  <c r="G59" i="4"/>
  <c r="H59" i="4" s="1"/>
  <c r="H23" i="4"/>
  <c r="I23" i="4" s="1"/>
  <c r="H26" i="4"/>
  <c r="I26" i="4" s="1"/>
  <c r="H34" i="4"/>
  <c r="I34" i="4" s="1"/>
  <c r="H31" i="4"/>
  <c r="I31" i="4" s="1"/>
  <c r="H24" i="4"/>
  <c r="I24" i="4" s="1"/>
  <c r="H28" i="4"/>
  <c r="I28" i="4" s="1"/>
  <c r="H32" i="4"/>
  <c r="I32" i="4"/>
  <c r="H22" i="4"/>
  <c r="I22" i="4" s="1"/>
  <c r="H30" i="4"/>
  <c r="I30" i="4" s="1"/>
  <c r="H27" i="4"/>
  <c r="I27" i="4" s="1"/>
  <c r="H25" i="4"/>
  <c r="I25" i="4" s="1"/>
  <c r="H29" i="4"/>
  <c r="I29" i="4" s="1"/>
  <c r="H33" i="4"/>
  <c r="I33" i="4" s="1"/>
  <c r="G46" i="4"/>
  <c r="H46" i="4" s="1"/>
  <c r="G50" i="4"/>
  <c r="H50" i="4" s="1"/>
  <c r="G54" i="4"/>
  <c r="H54" i="4" s="1"/>
  <c r="G58" i="4"/>
  <c r="H58" i="4" s="1"/>
  <c r="G21" i="4"/>
  <c r="G49" i="4"/>
  <c r="H49" i="4" s="1"/>
  <c r="G53" i="4"/>
  <c r="H53" i="4" s="1"/>
  <c r="G57" i="4"/>
  <c r="H57" i="4" s="1"/>
  <c r="H60" i="4" l="1"/>
  <c r="H21" i="4"/>
  <c r="H35" i="4" s="1"/>
  <c r="G35" i="4"/>
  <c r="G60" i="4"/>
  <c r="I21" i="4" l="1"/>
  <c r="I35" i="4" s="1"/>
  <c r="D33" i="2"/>
  <c r="E33" i="2"/>
  <c r="F33" i="2"/>
  <c r="C33" i="2"/>
  <c r="H26" i="2" l="1"/>
  <c r="H25" i="2" l="1"/>
  <c r="H121" i="2" s="1"/>
  <c r="H117" i="2" l="1"/>
  <c r="H118" i="2"/>
  <c r="D111" i="2"/>
  <c r="E111" i="2"/>
  <c r="J111" i="2"/>
  <c r="C111" i="2"/>
  <c r="D88" i="2" l="1"/>
  <c r="E88" i="2"/>
  <c r="J88" i="2"/>
  <c r="C88" i="2"/>
  <c r="D93" i="2"/>
  <c r="E93" i="2"/>
  <c r="J93" i="2"/>
  <c r="C93" i="2"/>
  <c r="C68" i="2" l="1"/>
  <c r="D101" i="2" l="1"/>
  <c r="E101" i="2"/>
  <c r="J101" i="2"/>
  <c r="C101" i="2"/>
  <c r="D98" i="2"/>
  <c r="E98" i="2"/>
  <c r="J98" i="2"/>
  <c r="C98" i="2"/>
  <c r="D78" i="2"/>
  <c r="E78" i="2"/>
  <c r="J78" i="2"/>
  <c r="C78" i="2"/>
  <c r="D68" i="2"/>
  <c r="E68" i="2"/>
  <c r="J68" i="2"/>
  <c r="D64" i="2"/>
  <c r="E64" i="2"/>
  <c r="J64" i="2"/>
  <c r="C64" i="2"/>
  <c r="D59" i="2" l="1"/>
  <c r="E59" i="2"/>
  <c r="J59" i="2"/>
  <c r="C59" i="2"/>
  <c r="D55" i="2"/>
  <c r="E55" i="2"/>
  <c r="J55" i="2"/>
  <c r="C55" i="2"/>
  <c r="D51" i="2"/>
  <c r="E51" i="2"/>
  <c r="F51" i="2"/>
  <c r="J51" i="2"/>
  <c r="C51" i="2"/>
  <c r="D47" i="2"/>
  <c r="E47" i="2"/>
  <c r="F47" i="2"/>
  <c r="J47" i="2"/>
  <c r="C47" i="2"/>
  <c r="D43" i="2"/>
  <c r="E43" i="2"/>
  <c r="F43" i="2"/>
  <c r="G43" i="2"/>
  <c r="J43" i="2"/>
  <c r="C43" i="2"/>
  <c r="D39" i="2"/>
  <c r="E39" i="2"/>
  <c r="F39" i="2"/>
  <c r="G39" i="2"/>
  <c r="J39" i="2"/>
  <c r="C39" i="2"/>
  <c r="C105" i="2"/>
  <c r="D105" i="2"/>
  <c r="E105" i="2"/>
  <c r="F105" i="2"/>
  <c r="F104" i="2" s="1"/>
  <c r="G105" i="2"/>
  <c r="J105" i="2"/>
  <c r="C109" i="2"/>
  <c r="D109" i="2"/>
  <c r="E109" i="2"/>
  <c r="F109" i="2"/>
  <c r="G109" i="2"/>
  <c r="J109" i="2"/>
  <c r="C113" i="2"/>
  <c r="D113" i="2"/>
  <c r="E113" i="2"/>
  <c r="F113" i="2"/>
  <c r="G113" i="2"/>
  <c r="J113" i="2"/>
  <c r="C115" i="2"/>
  <c r="D115" i="2"/>
  <c r="E115" i="2"/>
  <c r="J115" i="2"/>
  <c r="J104" i="2" l="1"/>
  <c r="G104" i="2"/>
  <c r="D104" i="2"/>
  <c r="C104" i="2"/>
  <c r="E104" i="2"/>
  <c r="J33" i="2"/>
  <c r="J27" i="2"/>
  <c r="J26" i="2" s="1"/>
  <c r="K25" i="2"/>
  <c r="D27" i="2"/>
  <c r="D26" i="2" s="1"/>
  <c r="C27" i="2"/>
  <c r="C26" i="2" s="1"/>
  <c r="G33" i="2"/>
  <c r="G26" i="2" s="1"/>
  <c r="F26" i="2"/>
  <c r="E27" i="2"/>
  <c r="E26" i="2" s="1"/>
  <c r="J25" i="2" l="1"/>
  <c r="E25" i="2"/>
  <c r="G121" i="2" l="1"/>
  <c r="F121" i="2"/>
  <c r="E118" i="2"/>
  <c r="E117" i="2"/>
  <c r="J118" i="2"/>
  <c r="J117" i="2"/>
  <c r="D25" i="2"/>
  <c r="C25" i="2"/>
  <c r="G25" i="2"/>
  <c r="D118" i="2" l="1"/>
  <c r="D117" i="2"/>
  <c r="F118" i="2"/>
  <c r="F117" i="2"/>
  <c r="C118" i="2"/>
  <c r="C117" i="2"/>
  <c r="I117" i="2"/>
  <c r="I118" i="2"/>
  <c r="G118" i="2"/>
  <c r="G117" i="2"/>
</calcChain>
</file>

<file path=xl/sharedStrings.xml><?xml version="1.0" encoding="utf-8"?>
<sst xmlns="http://schemas.openxmlformats.org/spreadsheetml/2006/main" count="376" uniqueCount="204">
  <si>
    <t>Úřady práce</t>
  </si>
  <si>
    <t>Nadace zahraniční i tuzemské</t>
  </si>
  <si>
    <t>Sbírky</t>
  </si>
  <si>
    <t>Příjmy od klientů</t>
  </si>
  <si>
    <t>Celkové náklady na realizaci projektu</t>
  </si>
  <si>
    <t>1.1.</t>
  </si>
  <si>
    <t>kancelářské potřeby</t>
  </si>
  <si>
    <t>1.2.</t>
  </si>
  <si>
    <t>plyn</t>
  </si>
  <si>
    <t>elektřina</t>
  </si>
  <si>
    <t xml:space="preserve">1. </t>
  </si>
  <si>
    <t>Provozní náklady celkem</t>
  </si>
  <si>
    <t>z toho:</t>
  </si>
  <si>
    <t>1.3.</t>
  </si>
  <si>
    <t>1.4.</t>
  </si>
  <si>
    <t>1.5.</t>
  </si>
  <si>
    <t>2.</t>
  </si>
  <si>
    <t>Mzdové náklady celkem</t>
  </si>
  <si>
    <t>2.1.</t>
  </si>
  <si>
    <t>2.2.</t>
  </si>
  <si>
    <t>dohody o pracovní činnosti</t>
  </si>
  <si>
    <t>Mezirezortní rady vlády (komise, výbory)</t>
  </si>
  <si>
    <t xml:space="preserve">EU fondy </t>
  </si>
  <si>
    <t>Zdravotní pojišťovny</t>
  </si>
  <si>
    <t>Dary</t>
  </si>
  <si>
    <t>Příjmy z vlastní činnosti</t>
  </si>
  <si>
    <t>SMO - sportovní granty</t>
  </si>
  <si>
    <t>SMO - kulturní granty</t>
  </si>
  <si>
    <t>SMO - dotace ostatní (finanční a rozpočtový odbor)</t>
  </si>
  <si>
    <t>Ostatní kraje</t>
  </si>
  <si>
    <t>MSK z kapitoly 313 st.rozpočtu MPSV</t>
  </si>
  <si>
    <t>Moravskoslezský kraj (ostatní)</t>
  </si>
  <si>
    <t xml:space="preserve">SMO - prevence kriminality </t>
  </si>
  <si>
    <t>SMO - sociální a související služby</t>
  </si>
  <si>
    <t>SMO - životní prostředí a EVVO</t>
  </si>
  <si>
    <r>
      <t xml:space="preserve">Výnosy celkem - </t>
    </r>
    <r>
      <rPr>
        <sz val="10"/>
        <rFont val="Arial"/>
        <family val="2"/>
        <charset val="238"/>
      </rPr>
      <t>požadavek na finační prostředky od:</t>
    </r>
  </si>
  <si>
    <t>x</t>
  </si>
  <si>
    <t xml:space="preserve">Náklady celkem </t>
  </si>
  <si>
    <t>Finanční spoluúčast žadatele v %</t>
  </si>
  <si>
    <t>(za předpokladu finančně vyrovnaného projektu)</t>
  </si>
  <si>
    <t>SR</t>
  </si>
  <si>
    <t>státní rozpočet</t>
  </si>
  <si>
    <t>SF</t>
  </si>
  <si>
    <t>státní fondy</t>
  </si>
  <si>
    <t>SMO</t>
  </si>
  <si>
    <t>Statutární město Opava</t>
  </si>
  <si>
    <t>MSK</t>
  </si>
  <si>
    <t>Moravskoslezský kraj</t>
  </si>
  <si>
    <t>DDHM</t>
  </si>
  <si>
    <t>drobný dlouhodobý hmotný majetek</t>
  </si>
  <si>
    <t>DDNM</t>
  </si>
  <si>
    <t>drobný dlouhodobý nehmotný majetek</t>
  </si>
  <si>
    <t>EU fondy</t>
  </si>
  <si>
    <t>fondy Evropské unie</t>
  </si>
  <si>
    <t>vodné + stočné</t>
  </si>
  <si>
    <t>vytápění</t>
  </si>
  <si>
    <t>specifikujte</t>
  </si>
  <si>
    <t>hrubé mzdy ze závislé činnosti</t>
  </si>
  <si>
    <t xml:space="preserve">dohody o provedení práce </t>
  </si>
  <si>
    <t>odvody na soc. a zdrav. Pojištění</t>
  </si>
  <si>
    <t>prostor pro případný komentář:</t>
  </si>
  <si>
    <t>PHM - služební automobil</t>
  </si>
  <si>
    <t>zákonné pojíštění odpovědnosti zaměstnavatele, atd.</t>
  </si>
  <si>
    <t>Spotřeba materiálu (SU - syntetický účet 501)</t>
  </si>
  <si>
    <t>Energie celkem (SU - syntetický účet 502)</t>
  </si>
  <si>
    <t>Opravy a udržování (SU - syntetický účet 511)</t>
  </si>
  <si>
    <t>Cestovné (SU - syntetický účet 512)</t>
  </si>
  <si>
    <t>Ostatní služby (SU - syntetický účet 518)</t>
  </si>
  <si>
    <t>Mzdové náklady (SU - syntetický účet 521)</t>
  </si>
  <si>
    <t>Zákonné sociální pojištění (SU - syntetický účet 524)</t>
  </si>
  <si>
    <t>Zákonné sociální náklady (SU - syntetický účet 527)</t>
  </si>
  <si>
    <t>Vratka - rozdíl poskytnuté dotace SMO na základě čerpání</t>
  </si>
  <si>
    <t>1.6.</t>
  </si>
  <si>
    <t>1.8.</t>
  </si>
  <si>
    <t>2.4.</t>
  </si>
  <si>
    <t>1.7.</t>
  </si>
  <si>
    <t>Spotřeba ostatních neskladovatelných dodávek (SU - syntetický účet 503)</t>
  </si>
  <si>
    <t>Prodané zboží (SU - syntetický účet 504)</t>
  </si>
  <si>
    <t>Náklady na reprezentaci (SU - syntetický účet 513)</t>
  </si>
  <si>
    <t>2.3.</t>
  </si>
  <si>
    <t>Ostatní sociální pojištění (SU - syntetický účet 525)</t>
  </si>
  <si>
    <t>2.5.</t>
  </si>
  <si>
    <t>Ostatní sociální náklady (SU - syntetický účet 528)</t>
  </si>
  <si>
    <t>1.9.</t>
  </si>
  <si>
    <t>1.10.</t>
  </si>
  <si>
    <t>1.11.</t>
  </si>
  <si>
    <t>** žlutě podbarvené buňky - uznatelné náklady projektu</t>
  </si>
  <si>
    <t>Jiné zdroje - specifikujte (např. příspěvky z jiných obcí, startovné)</t>
  </si>
  <si>
    <t xml:space="preserve">Daň silniční </t>
  </si>
  <si>
    <t>Daň z nemovitosti</t>
  </si>
  <si>
    <t>Ostatní daně a poplatky</t>
  </si>
  <si>
    <t>Daně a poplatky (SU - syntetický účet 531, 532, 538)</t>
  </si>
  <si>
    <t xml:space="preserve">Smluvní pokuty a úroky z prodlení </t>
  </si>
  <si>
    <t>Ostatní náklady (SU - syntetický účet 541, 542, 543, 544, 545, 546, 548, 549)</t>
  </si>
  <si>
    <t>Ostatní pokuty a penále</t>
  </si>
  <si>
    <t>Odpis nedobytné pohledávky</t>
  </si>
  <si>
    <t>Úroky</t>
  </si>
  <si>
    <t>Kursové ztráty</t>
  </si>
  <si>
    <t>Manka a škody</t>
  </si>
  <si>
    <t>Jiné ostatní náklady</t>
  </si>
  <si>
    <t>Odpisy dlouhodobého nehmotného a hmotného majetku</t>
  </si>
  <si>
    <t>Odpisy, prodaný majetek, rezervy a opravné položky (SU - syntetický účet 551, 552, 553, 554, 556, 559)</t>
  </si>
  <si>
    <t>Zůstatková cena prodaného DHM a DNHM</t>
  </si>
  <si>
    <t>Prodané cenné papíry a vklady</t>
  </si>
  <si>
    <t>Prodaný materiál</t>
  </si>
  <si>
    <t>Tvorba zákonných rezerv</t>
  </si>
  <si>
    <t>Tvorba zákonných opravných položek</t>
  </si>
  <si>
    <t>Daň z příjmů (SU - syntetický účet 591, 595)</t>
  </si>
  <si>
    <t>Daň z příjmů</t>
  </si>
  <si>
    <t>Dodatečné odvody daně z příjmů</t>
  </si>
  <si>
    <r>
      <t xml:space="preserve">Výnosy celkem minus náklady celkem </t>
    </r>
    <r>
      <rPr>
        <b/>
        <sz val="10"/>
        <color rgb="FFFF0000"/>
        <rFont val="Arial"/>
        <family val="2"/>
        <charset val="238"/>
      </rPr>
      <t>PRO ROK 2020 (musí být rovno 0)</t>
    </r>
  </si>
  <si>
    <r>
      <t xml:space="preserve">Specifikace rozpočtu (slovní komentář povinný pro všechny nákladové položky </t>
    </r>
    <r>
      <rPr>
        <b/>
        <sz val="10"/>
        <color rgb="FFFF0000"/>
        <rFont val="Arial"/>
        <family val="2"/>
        <charset val="238"/>
      </rPr>
      <t>HRAZENÉ Z DOTACE!)</t>
    </r>
  </si>
  <si>
    <t>Poskytnuté příspěvky zúčtované mezi organizačními složkami</t>
  </si>
  <si>
    <t>1.14.</t>
  </si>
  <si>
    <t>1.15.</t>
  </si>
  <si>
    <t>Změny stavu zásob vlastních (SU - syntetický účet 561, 562, 563, 564)</t>
  </si>
  <si>
    <t>Změna stavu nedokončené výroby</t>
  </si>
  <si>
    <t>Změna stavu polotovarů</t>
  </si>
  <si>
    <t>Změna stavu u výrobků</t>
  </si>
  <si>
    <t>Změna stavu zvířat</t>
  </si>
  <si>
    <t>Aktivace (SU - syntetický účet 571, 572, 573, 574)</t>
  </si>
  <si>
    <t>Aktivace materiálu a zboží</t>
  </si>
  <si>
    <t>Aktivace vnitroorganizačních služeb</t>
  </si>
  <si>
    <t>Aktivace dlouhodobého nehmotného majetku</t>
  </si>
  <si>
    <t>Aktivace dlouhodobého hmotného majetku</t>
  </si>
  <si>
    <t>Poskytnuté příspěvky (SU - syntetický účet 581, 582)</t>
  </si>
  <si>
    <t>Poskytnuté členské příspěvky</t>
  </si>
  <si>
    <t>jiné - neuznatelné</t>
  </si>
  <si>
    <t>Jiné ostatní náklady (např. zákonné a havarijní pojištění automobilů, služeb a majetku)</t>
  </si>
  <si>
    <t>jiné - specifikujte (např. poštovní poplatky, nájemné, známky, telefonní služby, inzerce, propagace, služby IT, úklid, praní a čištění prádla, poradenská činnost, vzdělávání, pronájem nebytových prostor)</t>
  </si>
  <si>
    <t>A) Přehled zaměstnanců podílejících se na realizaci sociální služby - hlavní pracovní poměr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</si>
  <si>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</si>
  <si>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</si>
  <si>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</si>
  <si>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</si>
  <si>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</si>
  <si>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</si>
  <si>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</si>
  <si>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</si>
  <si>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</si>
  <si>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</si>
  <si>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</si>
  <si>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PRACOVNÍ ZAŘAZENÍ,POZICE</t>
  </si>
  <si>
    <t>POČET OSOB *)</t>
  </si>
  <si>
    <t>POČET MĚSÍCŮ</t>
  </si>
  <si>
    <t>ÚVAZEK PRO PROJEKT</t>
  </si>
  <si>
    <t xml:space="preserve">HRUBÁ MZDA NA 1 ÚVAZEK </t>
  </si>
  <si>
    <t>HRUBÁ MZDA 
x 
ÚVAZEK</t>
  </si>
  <si>
    <t>HRUBÁ MZDA 
x 
POČET MĚSÍCŮ</t>
  </si>
  <si>
    <t>ZÁK.ODVODY
x 
POČET MĚSÍCŮ</t>
  </si>
  <si>
    <t>MZD. NÁKLADY</t>
  </si>
  <si>
    <t>Požadovaná výše dotace 
ze SMO na osobní náklady</t>
  </si>
  <si>
    <t>V přímé práci 
s klientem              ANO / NE</t>
  </si>
  <si>
    <t xml:space="preserve"> (hrubá mzda 
+ odvody) x
 počet měsíců</t>
  </si>
  <si>
    <t xml:space="preserve"> (Kč /měsíc)</t>
  </si>
  <si>
    <t xml:space="preserve"> (Kč)</t>
  </si>
  <si>
    <t>B) Přehled zaměstnanců podílejících se na realizaci sociální služby -  dohody o pracovní činnosti</t>
  </si>
  <si>
    <t>DRUH SJEDNANÉ PRÁCE</t>
  </si>
  <si>
    <t xml:space="preserve">POČET HODIN ZA MĚSÍC
</t>
  </si>
  <si>
    <t xml:space="preserve">ODMĚNA ZA HODINU
(Kč)
</t>
  </si>
  <si>
    <t>ODMĚNA CELKEM</t>
  </si>
  <si>
    <t>ZÁKONNÉ ODVODY Z ODMĚNY CELKEM</t>
  </si>
  <si>
    <t xml:space="preserve">CELKOVÉ OSOBNÍ NÁKLADY </t>
  </si>
  <si>
    <t>Požadovaná výše dotace ze SMO na osobní náklady</t>
  </si>
  <si>
    <t xml:space="preserve">počet měsíců
x
počet hod.
x
odměna za hod. </t>
  </si>
  <si>
    <t>odměna celkem 
+ 
zákonné odvody</t>
  </si>
  <si>
    <t>C) Přehled zaměstnanců podílejících se na realizaci sociální služby - dohody o provedení práce</t>
  </si>
  <si>
    <t>Sjednaný rozsah práce (hod.)</t>
  </si>
  <si>
    <t>Sjednaná odměna / hod. (Kč)</t>
  </si>
  <si>
    <t>Odměna celkem (Kč)</t>
  </si>
  <si>
    <t>*) Počet osob má pouze informativní charakter</t>
  </si>
  <si>
    <t>ŽÁDOST O DOTACI</t>
  </si>
  <si>
    <t>ÚPRAVA ROZPOČTU - SMLOUVA</t>
  </si>
  <si>
    <t>ZÁVĚREČNÉ VYÚČTOVÁNÍ</t>
  </si>
  <si>
    <t>1.12.</t>
  </si>
  <si>
    <t xml:space="preserve">1.13. </t>
  </si>
  <si>
    <t>1.16.</t>
  </si>
  <si>
    <t>Náklady z drobného dlouhodobého majetku - účetní jednotky dle vyhlášky č. 410/2009 Sb. (SU - syntetický účet 558)</t>
  </si>
  <si>
    <t>Skutečně čerpaná výše dotace ze SMO na rok 2022 (Zpráva o realizaci projektu)</t>
  </si>
  <si>
    <t>Skutečné celkové výnosy/náklady na rok 2022 (Zpráva o realizaci projektu)</t>
  </si>
  <si>
    <t>Schválená výše dotace ze SMO na rok 2022 (Příloha č. 1 Smlouvy)</t>
  </si>
  <si>
    <t>Požadovaná výše dotace ze SMO na rok 2022</t>
  </si>
  <si>
    <t>Celkové plánované výnosy/náklady na rok 2022</t>
  </si>
  <si>
    <t>Kvalifikovaný odhad 2021</t>
  </si>
  <si>
    <t>Skutečnost 2020</t>
  </si>
  <si>
    <t>Nákladový rozpočet projektu - Sociální služby a související aktivity 2022</t>
  </si>
  <si>
    <t>Personální zajištění projektu na rok 2022</t>
  </si>
  <si>
    <t>Ministerstva - práce a sociálních věcí</t>
  </si>
  <si>
    <t>jiné - pracovní oblečení, čistící prostředky, nákup potravin, nákup obědů, večeří, drogerie, ostatní materiál</t>
  </si>
  <si>
    <t>Pracovní cesty</t>
  </si>
  <si>
    <t>opravy výtahů, osvětlení, notebooků, seřízení plynových kotlů</t>
  </si>
  <si>
    <t>Žadatel: Vila Vančurova o.p.s.</t>
  </si>
  <si>
    <r>
      <rPr>
        <sz val="10"/>
        <rFont val="Arial"/>
        <family val="2"/>
        <charset val="238"/>
      </rPr>
      <t>Název projektu</t>
    </r>
    <r>
      <rPr>
        <b/>
        <sz val="10"/>
        <rFont val="Arial"/>
        <family val="2"/>
        <charset val="238"/>
      </rPr>
      <t>: Domov se zvláštním režimem</t>
    </r>
  </si>
  <si>
    <t>recepční</t>
  </si>
  <si>
    <t>administrativní prac.</t>
  </si>
  <si>
    <t>sociální pracovnice</t>
  </si>
  <si>
    <t>vrchní sestra</t>
  </si>
  <si>
    <t>zdravotní sestry</t>
  </si>
  <si>
    <t>pečovatelé</t>
  </si>
  <si>
    <t>aktivizační</t>
  </si>
  <si>
    <t>kuchyňky</t>
  </si>
  <si>
    <t>uklízečky</t>
  </si>
  <si>
    <t>Název zařízení (služby):Vila Vančurova o.p.s.</t>
  </si>
  <si>
    <t>Druh sociální služby/související aktivity:Domov se zvláštním režimem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</si>
</sst>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0" fontId="8" fillId="0" borderId="0"/>
    <xf numFmtId="0" fontId="2" fillId="0" borderId="0"/>
    <xf numFmtId="9" fontId="18" fillId="0" borderId="0" applyFont="0" applyFill="0" applyBorder="0" applyAlignment="0" applyProtection="0"/>
    <xf numFmtId="0" fontId="1" fillId="0" borderId="0"/>
    <xf numFmtId="44" fontId="4" fillId="0" borderId="0" applyFont="0" applyFill="0" applyBorder="0" applyAlignment="0" applyProtection="0"/>
    <xf numFmtId="0" fontId="4" fillId="0" borderId="0"/>
  </cellStyleXfs>
  <cellXfs count="368">
    <xf numFmtId="0" fontId="0" fillId="0" borderId="0" xfId="0"/>
    <xf numFmtId="3" fontId="4" fillId="9" borderId="12" xfId="1" applyNumberFormat="1" applyFont="1" applyFill="1" applyBorder="1" applyAlignment="1" applyProtection="1">
      <alignment horizontal="center" wrapText="1"/>
      <protection locked="0"/>
    </xf>
    <xf numFmtId="3" fontId="4" fillId="9" borderId="22" xfId="1" applyNumberFormat="1" applyFont="1" applyFill="1" applyBorder="1" applyAlignment="1" applyProtection="1">
      <alignment horizontal="center" wrapText="1"/>
      <protection locked="0"/>
    </xf>
    <xf numFmtId="0" fontId="4" fillId="0" borderId="0" xfId="1" applyFont="1" applyAlignment="1" applyProtection="1">
      <alignment wrapText="1"/>
      <protection locked="0"/>
    </xf>
    <xf numFmtId="3" fontId="4" fillId="9" borderId="20" xfId="1" applyNumberFormat="1" applyFont="1" applyFill="1" applyBorder="1" applyAlignment="1" applyProtection="1">
      <alignment horizontal="center" wrapText="1"/>
      <protection locked="0"/>
    </xf>
    <xf numFmtId="0" fontId="4" fillId="9" borderId="27" xfId="1" applyFont="1" applyFill="1" applyBorder="1" applyAlignment="1" applyProtection="1">
      <alignment wrapText="1"/>
      <protection locked="0"/>
    </xf>
    <xf numFmtId="3" fontId="4" fillId="9" borderId="21" xfId="1" applyNumberFormat="1" applyFont="1" applyFill="1" applyBorder="1" applyAlignment="1" applyProtection="1">
      <alignment horizontal="center" wrapText="1"/>
      <protection locked="0"/>
    </xf>
    <xf numFmtId="3" fontId="4" fillId="9" borderId="23" xfId="1" applyNumberFormat="1" applyFont="1" applyFill="1" applyBorder="1" applyAlignment="1" applyProtection="1">
      <alignment horizontal="center" wrapText="1"/>
      <protection locked="0"/>
    </xf>
    <xf numFmtId="3" fontId="4" fillId="9" borderId="9" xfId="1" applyNumberFormat="1" applyFont="1" applyFill="1" applyBorder="1" applyAlignment="1" applyProtection="1">
      <alignment horizontal="center" wrapText="1"/>
      <protection locked="0"/>
    </xf>
    <xf numFmtId="0" fontId="4" fillId="9" borderId="25" xfId="1" applyFont="1" applyFill="1" applyBorder="1" applyAlignment="1" applyProtection="1">
      <alignment wrapText="1"/>
      <protection locked="0"/>
    </xf>
    <xf numFmtId="3" fontId="4" fillId="9" borderId="31" xfId="1" applyNumberFormat="1" applyFont="1" applyFill="1" applyBorder="1" applyAlignment="1" applyProtection="1">
      <alignment horizontal="center" wrapText="1"/>
      <protection locked="0"/>
    </xf>
    <xf numFmtId="3" fontId="4" fillId="9" borderId="30" xfId="1" applyNumberFormat="1" applyFont="1" applyFill="1" applyBorder="1" applyAlignment="1" applyProtection="1">
      <alignment horizontal="center" wrapText="1"/>
      <protection locked="0"/>
    </xf>
    <xf numFmtId="3" fontId="4" fillId="9" borderId="13" xfId="1" applyNumberFormat="1" applyFont="1" applyFill="1" applyBorder="1" applyAlignment="1" applyProtection="1">
      <alignment horizontal="center" wrapText="1"/>
      <protection locked="0"/>
    </xf>
    <xf numFmtId="0" fontId="4" fillId="9" borderId="26" xfId="1" applyFont="1" applyFill="1" applyBorder="1" applyAlignment="1" applyProtection="1">
      <alignment wrapText="1"/>
      <protection locked="0"/>
    </xf>
    <xf numFmtId="3" fontId="4" fillId="9" borderId="8" xfId="1" applyNumberFormat="1" applyFont="1" applyFill="1" applyBorder="1" applyAlignment="1" applyProtection="1">
      <alignment horizontal="center" wrapText="1"/>
      <protection locked="0"/>
    </xf>
    <xf numFmtId="3" fontId="4" fillId="9" borderId="33" xfId="1" applyNumberFormat="1" applyFont="1" applyFill="1" applyBorder="1" applyAlignment="1" applyProtection="1">
      <alignment horizontal="center" wrapText="1"/>
      <protection locked="0"/>
    </xf>
    <xf numFmtId="3" fontId="4" fillId="9" borderId="17" xfId="1" applyNumberFormat="1" applyFont="1" applyFill="1" applyBorder="1" applyAlignment="1" applyProtection="1">
      <alignment horizontal="center" wrapText="1"/>
      <protection locked="0"/>
    </xf>
    <xf numFmtId="3" fontId="4" fillId="9" borderId="25" xfId="1" applyNumberFormat="1" applyFont="1" applyFill="1" applyBorder="1" applyAlignment="1" applyProtection="1">
      <alignment horizontal="center" wrapText="1"/>
      <protection locked="0"/>
    </xf>
    <xf numFmtId="3" fontId="4" fillId="9" borderId="34" xfId="1" applyNumberFormat="1" applyFont="1" applyFill="1" applyBorder="1" applyAlignment="1" applyProtection="1">
      <alignment horizontal="center" wrapText="1"/>
      <protection locked="0"/>
    </xf>
    <xf numFmtId="0" fontId="4" fillId="9" borderId="17" xfId="1" applyFont="1" applyFill="1" applyBorder="1" applyAlignment="1" applyProtection="1">
      <alignment wrapText="1"/>
      <protection locked="0"/>
    </xf>
    <xf numFmtId="3" fontId="4" fillId="9" borderId="44" xfId="1" applyNumberFormat="1" applyFont="1" applyFill="1" applyBorder="1" applyAlignment="1" applyProtection="1">
      <alignment horizontal="center" wrapText="1"/>
      <protection locked="0"/>
    </xf>
    <xf numFmtId="3" fontId="4" fillId="9" borderId="15" xfId="1" applyNumberFormat="1" applyFont="1" applyFill="1" applyBorder="1" applyAlignment="1" applyProtection="1">
      <alignment horizontal="center" wrapText="1"/>
      <protection locked="0"/>
    </xf>
    <xf numFmtId="3" fontId="4" fillId="9" borderId="10" xfId="1" applyNumberFormat="1" applyFont="1" applyFill="1" applyBorder="1" applyAlignment="1" applyProtection="1">
      <alignment horizontal="center" wrapText="1"/>
      <protection locked="0"/>
    </xf>
    <xf numFmtId="0" fontId="4" fillId="9" borderId="29" xfId="1" applyFont="1" applyFill="1" applyBorder="1" applyAlignment="1" applyProtection="1">
      <alignment wrapText="1"/>
      <protection locked="0"/>
    </xf>
    <xf numFmtId="3" fontId="4" fillId="9" borderId="29" xfId="1" applyNumberFormat="1" applyFont="1" applyFill="1" applyBorder="1" applyAlignment="1" applyProtection="1">
      <alignment horizontal="center" wrapText="1"/>
      <protection locked="0"/>
    </xf>
    <xf numFmtId="3" fontId="4" fillId="9" borderId="26" xfId="1" applyNumberFormat="1" applyFont="1" applyFill="1" applyBorder="1" applyAlignment="1" applyProtection="1">
      <alignment horizontal="center" wrapText="1"/>
      <protection locked="0"/>
    </xf>
    <xf numFmtId="3" fontId="4" fillId="0" borderId="33" xfId="1" applyNumberFormat="1" applyFont="1" applyFill="1" applyBorder="1" applyAlignment="1" applyProtection="1">
      <alignment horizontal="center" wrapText="1"/>
      <protection locked="0"/>
    </xf>
    <xf numFmtId="3" fontId="4" fillId="0" borderId="8" xfId="1" applyNumberFormat="1" applyFont="1" applyFill="1" applyBorder="1" applyAlignment="1" applyProtection="1">
      <alignment horizontal="center" wrapText="1"/>
      <protection locked="0"/>
    </xf>
    <xf numFmtId="0" fontId="4" fillId="0" borderId="17" xfId="1" applyFont="1" applyFill="1" applyBorder="1" applyAlignment="1" applyProtection="1">
      <alignment wrapText="1"/>
      <protection locked="0"/>
    </xf>
    <xf numFmtId="3" fontId="4" fillId="0" borderId="17" xfId="1" applyNumberFormat="1" applyFont="1" applyFill="1" applyBorder="1" applyAlignment="1" applyProtection="1">
      <alignment horizontal="center" wrapText="1"/>
      <protection locked="0"/>
    </xf>
    <xf numFmtId="3" fontId="4" fillId="0" borderId="9" xfId="1" applyNumberFormat="1" applyFont="1" applyFill="1" applyBorder="1" applyAlignment="1" applyProtection="1">
      <alignment horizontal="center" wrapText="1"/>
      <protection locked="0"/>
    </xf>
    <xf numFmtId="3" fontId="4" fillId="0" borderId="23" xfId="1" applyNumberFormat="1" applyFont="1" applyFill="1" applyBorder="1" applyAlignment="1" applyProtection="1">
      <alignment horizontal="center" wrapText="1"/>
      <protection locked="0"/>
    </xf>
    <xf numFmtId="3" fontId="4" fillId="0" borderId="25" xfId="1" applyNumberFormat="1" applyFont="1" applyFill="1" applyBorder="1" applyAlignment="1" applyProtection="1">
      <alignment horizontal="center" wrapText="1"/>
      <protection locked="0"/>
    </xf>
    <xf numFmtId="0" fontId="4" fillId="0" borderId="25" xfId="1" applyFont="1" applyFill="1" applyBorder="1" applyAlignment="1" applyProtection="1">
      <alignment wrapText="1"/>
      <protection locked="0"/>
    </xf>
    <xf numFmtId="3" fontId="4" fillId="0" borderId="10" xfId="1" applyNumberFormat="1" applyFont="1" applyFill="1" applyBorder="1" applyAlignment="1" applyProtection="1">
      <alignment horizontal="center" wrapText="1"/>
      <protection locked="0"/>
    </xf>
    <xf numFmtId="3" fontId="4" fillId="0" borderId="15" xfId="1" applyNumberFormat="1" applyFont="1" applyFill="1" applyBorder="1" applyAlignment="1" applyProtection="1">
      <alignment horizontal="center" wrapText="1"/>
      <protection locked="0"/>
    </xf>
    <xf numFmtId="3" fontId="4" fillId="0" borderId="29" xfId="1" applyNumberFormat="1" applyFont="1" applyFill="1" applyBorder="1" applyAlignment="1" applyProtection="1">
      <alignment horizontal="center" wrapText="1"/>
      <protection locked="0"/>
    </xf>
    <xf numFmtId="0" fontId="4" fillId="0" borderId="29" xfId="1" applyFont="1" applyFill="1" applyBorder="1" applyAlignment="1" applyProtection="1">
      <alignment wrapText="1"/>
      <protection locked="0"/>
    </xf>
    <xf numFmtId="3" fontId="4" fillId="0" borderId="21" xfId="1" applyNumberFormat="1" applyFont="1" applyFill="1" applyBorder="1" applyAlignment="1" applyProtection="1">
      <alignment horizontal="center" wrapText="1"/>
      <protection locked="0"/>
    </xf>
    <xf numFmtId="3" fontId="3" fillId="8" borderId="4" xfId="1" applyNumberFormat="1" applyFont="1" applyFill="1" applyBorder="1" applyAlignment="1" applyProtection="1">
      <alignment horizontal="center" wrapText="1"/>
    </xf>
    <xf numFmtId="3" fontId="3" fillId="8" borderId="11" xfId="1" applyNumberFormat="1" applyFont="1" applyFill="1" applyBorder="1" applyAlignment="1" applyProtection="1">
      <alignment horizontal="center" wrapText="1"/>
    </xf>
    <xf numFmtId="3" fontId="4" fillId="0" borderId="13" xfId="1" applyNumberFormat="1" applyFont="1" applyFill="1" applyBorder="1" applyAlignment="1" applyProtection="1">
      <alignment horizontal="center" wrapText="1"/>
      <protection locked="0"/>
    </xf>
    <xf numFmtId="3" fontId="4" fillId="0" borderId="30" xfId="1" applyNumberFormat="1" applyFont="1" applyFill="1" applyBorder="1" applyAlignment="1" applyProtection="1">
      <alignment horizontal="center" wrapText="1"/>
      <protection locked="0"/>
    </xf>
    <xf numFmtId="3" fontId="4" fillId="0" borderId="26" xfId="1" applyNumberFormat="1" applyFont="1" applyFill="1" applyBorder="1" applyAlignment="1" applyProtection="1">
      <alignment horizontal="center" wrapText="1"/>
      <protection locked="0"/>
    </xf>
    <xf numFmtId="0" fontId="4" fillId="0" borderId="26" xfId="1" applyFont="1" applyFill="1" applyBorder="1" applyAlignment="1" applyProtection="1">
      <alignment wrapText="1"/>
      <protection locked="0"/>
    </xf>
    <xf numFmtId="3" fontId="4" fillId="6" borderId="31" xfId="1" applyNumberFormat="1" applyFont="1" applyFill="1" applyBorder="1" applyAlignment="1" applyProtection="1">
      <alignment horizontal="center" wrapText="1"/>
      <protection locked="0"/>
    </xf>
    <xf numFmtId="3" fontId="4" fillId="6" borderId="30" xfId="1" applyNumberFormat="1" applyFont="1" applyFill="1" applyBorder="1" applyAlignment="1" applyProtection="1">
      <alignment horizontal="center" wrapText="1"/>
      <protection locked="0"/>
    </xf>
    <xf numFmtId="0" fontId="4" fillId="6" borderId="26" xfId="1" applyFont="1" applyFill="1" applyBorder="1" applyAlignment="1" applyProtection="1">
      <alignment wrapText="1"/>
      <protection locked="0"/>
    </xf>
    <xf numFmtId="3" fontId="4" fillId="6" borderId="10" xfId="1" applyNumberFormat="1" applyFont="1" applyFill="1" applyBorder="1" applyAlignment="1" applyProtection="1">
      <alignment horizontal="center" wrapText="1"/>
      <protection locked="0"/>
    </xf>
    <xf numFmtId="3" fontId="4" fillId="6" borderId="15" xfId="1" applyNumberFormat="1" applyFont="1" applyFill="1" applyBorder="1" applyAlignment="1" applyProtection="1">
      <alignment horizontal="center" wrapText="1"/>
      <protection locked="0"/>
    </xf>
    <xf numFmtId="3" fontId="4" fillId="6" borderId="29" xfId="1" applyNumberFormat="1" applyFont="1" applyFill="1" applyBorder="1" applyAlignment="1" applyProtection="1">
      <alignment horizontal="center" wrapText="1"/>
      <protection locked="0"/>
    </xf>
    <xf numFmtId="0" fontId="4" fillId="6" borderId="29" xfId="1" applyFont="1" applyFill="1" applyBorder="1" applyAlignment="1" applyProtection="1">
      <alignment wrapText="1"/>
      <protection locked="0"/>
    </xf>
    <xf numFmtId="3" fontId="4" fillId="6" borderId="44" xfId="1" applyNumberFormat="1" applyFont="1" applyFill="1" applyBorder="1" applyAlignment="1" applyProtection="1">
      <alignment horizontal="center" wrapText="1"/>
      <protection locked="0"/>
    </xf>
    <xf numFmtId="3" fontId="4" fillId="0" borderId="34" xfId="1" applyNumberFormat="1" applyFont="1" applyFill="1" applyBorder="1" applyAlignment="1" applyProtection="1">
      <alignment horizontal="center" wrapText="1"/>
      <protection locked="0"/>
    </xf>
    <xf numFmtId="3" fontId="4" fillId="0" borderId="44" xfId="1" applyNumberFormat="1" applyFont="1" applyFill="1" applyBorder="1" applyAlignment="1" applyProtection="1">
      <alignment horizontal="center" wrapText="1"/>
      <protection locked="0"/>
    </xf>
    <xf numFmtId="3" fontId="4" fillId="0" borderId="31" xfId="1" applyNumberFormat="1" applyFont="1" applyFill="1" applyBorder="1" applyAlignment="1" applyProtection="1">
      <alignment horizontal="center" wrapText="1"/>
      <protection locked="0"/>
    </xf>
    <xf numFmtId="3" fontId="3" fillId="8" borderId="32" xfId="1" applyNumberFormat="1" applyFont="1" applyFill="1" applyBorder="1" applyAlignment="1" applyProtection="1">
      <alignment horizontal="center" wrapText="1"/>
    </xf>
    <xf numFmtId="0" fontId="8" fillId="0" borderId="0" xfId="2" applyProtection="1"/>
    <xf numFmtId="0" fontId="8" fillId="0" borderId="0" xfId="2" applyProtection="1">
      <protection locked="0"/>
    </xf>
    <xf numFmtId="0" fontId="12" fillId="0" borderId="4" xfId="2" applyFont="1" applyBorder="1" applyAlignment="1" applyProtection="1">
      <alignment horizontal="center"/>
    </xf>
    <xf numFmtId="0" fontId="12" fillId="0" borderId="32" xfId="2" applyFont="1" applyBorder="1" applyAlignment="1" applyProtection="1">
      <alignment horizontal="center"/>
    </xf>
    <xf numFmtId="0" fontId="12" fillId="0" borderId="18" xfId="2" applyFont="1" applyBorder="1" applyAlignment="1" applyProtection="1">
      <alignment horizontal="center"/>
    </xf>
    <xf numFmtId="0" fontId="12" fillId="0" borderId="4" xfId="2" applyFont="1" applyFill="1" applyBorder="1" applyAlignment="1" applyProtection="1">
      <alignment horizontal="center"/>
    </xf>
    <xf numFmtId="0" fontId="12" fillId="0" borderId="18" xfId="2" applyFont="1" applyFill="1" applyBorder="1" applyAlignment="1" applyProtection="1">
      <alignment horizontal="center"/>
    </xf>
    <xf numFmtId="0" fontId="10" fillId="10" borderId="0" xfId="2" applyFont="1" applyFill="1" applyAlignment="1" applyProtection="1">
      <alignment wrapText="1"/>
    </xf>
    <xf numFmtId="0" fontId="4" fillId="0" borderId="40" xfId="2" applyFont="1" applyBorder="1" applyAlignment="1" applyProtection="1">
      <alignment horizontal="center" vertical="center"/>
    </xf>
    <xf numFmtId="0" fontId="4" fillId="10" borderId="7" xfId="2" applyFont="1" applyFill="1" applyBorder="1" applyAlignment="1" applyProtection="1">
      <alignment horizontal="center" vertical="center"/>
    </xf>
    <xf numFmtId="0" fontId="4" fillId="10" borderId="40" xfId="2" applyFont="1" applyFill="1" applyBorder="1" applyAlignment="1" applyProtection="1">
      <alignment horizontal="center" vertical="center"/>
    </xf>
    <xf numFmtId="0" fontId="4" fillId="0" borderId="40" xfId="2" applyFont="1" applyFill="1" applyBorder="1" applyAlignment="1" applyProtection="1">
      <alignment horizontal="center" vertical="center"/>
    </xf>
    <xf numFmtId="0" fontId="12" fillId="0" borderId="5" xfId="2" applyFont="1" applyBorder="1" applyProtection="1"/>
    <xf numFmtId="0" fontId="12" fillId="0" borderId="5" xfId="3" applyFont="1" applyFill="1" applyBorder="1" applyProtection="1"/>
    <xf numFmtId="0" fontId="12" fillId="0" borderId="40" xfId="2" applyFont="1" applyBorder="1" applyProtection="1"/>
    <xf numFmtId="0" fontId="13" fillId="0" borderId="40" xfId="2" applyFont="1" applyBorder="1" applyAlignment="1" applyProtection="1">
      <alignment horizontal="center" vertical="center" wrapText="1"/>
    </xf>
    <xf numFmtId="0" fontId="12" fillId="10" borderId="40" xfId="2" applyFont="1" applyFill="1" applyBorder="1" applyProtection="1"/>
    <xf numFmtId="0" fontId="15" fillId="10" borderId="40" xfId="2" applyFont="1" applyFill="1" applyBorder="1" applyAlignment="1" applyProtection="1">
      <alignment horizontal="center"/>
    </xf>
    <xf numFmtId="0" fontId="15" fillId="0" borderId="40" xfId="2" applyFont="1" applyFill="1" applyBorder="1" applyAlignment="1" applyProtection="1">
      <alignment horizontal="center"/>
    </xf>
    <xf numFmtId="0" fontId="15" fillId="0" borderId="43" xfId="2" applyFont="1" applyFill="1" applyBorder="1" applyAlignment="1" applyProtection="1">
      <alignment horizontal="center"/>
    </xf>
    <xf numFmtId="0" fontId="4" fillId="0" borderId="1" xfId="2" applyFont="1" applyBorder="1" applyAlignment="1" applyProtection="1">
      <alignment horizontal="center"/>
      <protection locked="0"/>
    </xf>
    <xf numFmtId="3" fontId="4" fillId="0" borderId="47" xfId="2" applyNumberFormat="1" applyFont="1" applyBorder="1" applyAlignment="1" applyProtection="1">
      <alignment horizontal="center" wrapText="1"/>
      <protection locked="0"/>
    </xf>
    <xf numFmtId="3" fontId="8" fillId="0" borderId="47" xfId="3" applyNumberFormat="1" applyFont="1" applyFill="1" applyBorder="1" applyAlignment="1" applyProtection="1">
      <alignment horizontal="center" wrapText="1"/>
      <protection locked="0"/>
    </xf>
    <xf numFmtId="3" fontId="4" fillId="0" borderId="47" xfId="2" applyNumberFormat="1" applyFont="1" applyBorder="1" applyAlignment="1" applyProtection="1">
      <alignment horizontal="center"/>
      <protection locked="0"/>
    </xf>
    <xf numFmtId="3" fontId="4" fillId="10" borderId="47" xfId="2" applyNumberFormat="1" applyFont="1" applyFill="1" applyBorder="1" applyAlignment="1" applyProtection="1">
      <alignment horizontal="center"/>
      <protection locked="0"/>
    </xf>
    <xf numFmtId="3" fontId="4" fillId="10" borderId="47" xfId="2" applyNumberFormat="1" applyFont="1" applyFill="1" applyBorder="1" applyAlignment="1" applyProtection="1">
      <alignment horizontal="center"/>
    </xf>
    <xf numFmtId="3" fontId="4" fillId="10" borderId="48" xfId="2" applyNumberFormat="1" applyFont="1" applyFill="1" applyBorder="1" applyAlignment="1" applyProtection="1">
      <alignment horizontal="center"/>
    </xf>
    <xf numFmtId="3" fontId="4" fillId="0" borderId="47" xfId="2" applyNumberFormat="1" applyFont="1" applyFill="1" applyBorder="1" applyAlignment="1" applyProtection="1">
      <alignment horizontal="center"/>
      <protection locked="0"/>
    </xf>
    <xf numFmtId="0" fontId="4" fillId="0" borderId="41" xfId="2" applyFont="1" applyFill="1" applyBorder="1" applyProtection="1">
      <protection locked="0"/>
    </xf>
    <xf numFmtId="0" fontId="4" fillId="0" borderId="2" xfId="2" applyFont="1" applyBorder="1" applyAlignment="1" applyProtection="1">
      <alignment horizontal="center"/>
      <protection locked="0"/>
    </xf>
    <xf numFmtId="3" fontId="4" fillId="0" borderId="41" xfId="2" applyNumberFormat="1" applyFont="1" applyBorder="1" applyAlignment="1" applyProtection="1">
      <alignment horizontal="center" wrapText="1"/>
      <protection locked="0"/>
    </xf>
    <xf numFmtId="3" fontId="8" fillId="0" borderId="41" xfId="3" applyNumberFormat="1" applyFont="1" applyFill="1" applyBorder="1" applyAlignment="1" applyProtection="1">
      <alignment horizontal="center" wrapText="1"/>
      <protection locked="0"/>
    </xf>
    <xf numFmtId="3" fontId="4" fillId="0" borderId="41" xfId="2" applyNumberFormat="1" applyFont="1" applyBorder="1" applyAlignment="1" applyProtection="1">
      <alignment horizontal="center"/>
      <protection locked="0"/>
    </xf>
    <xf numFmtId="0" fontId="8" fillId="0" borderId="2" xfId="2" applyBorder="1" applyAlignment="1" applyProtection="1">
      <alignment horizontal="center"/>
      <protection locked="0"/>
    </xf>
    <xf numFmtId="3" fontId="8" fillId="0" borderId="49" xfId="3" applyNumberFormat="1" applyFont="1" applyFill="1" applyBorder="1" applyAlignment="1" applyProtection="1">
      <alignment horizontal="center" wrapText="1"/>
      <protection locked="0"/>
    </xf>
    <xf numFmtId="3" fontId="4" fillId="0" borderId="49" xfId="2" applyNumberFormat="1" applyFont="1" applyBorder="1" applyAlignment="1" applyProtection="1">
      <alignment horizontal="center"/>
      <protection locked="0"/>
    </xf>
    <xf numFmtId="3" fontId="4" fillId="0" borderId="41" xfId="2" applyNumberFormat="1" applyFont="1" applyFill="1" applyBorder="1" applyAlignment="1" applyProtection="1">
      <alignment horizontal="center"/>
      <protection locked="0"/>
    </xf>
    <xf numFmtId="0" fontId="4" fillId="0" borderId="47" xfId="2" applyFont="1" applyFill="1" applyBorder="1" applyProtection="1">
      <protection locked="0"/>
    </xf>
    <xf numFmtId="0" fontId="3" fillId="0" borderId="2" xfId="2" applyFont="1" applyBorder="1" applyAlignment="1" applyProtection="1">
      <alignment horizontal="center"/>
      <protection locked="0"/>
    </xf>
    <xf numFmtId="0" fontId="8" fillId="0" borderId="1" xfId="2" applyBorder="1" applyAlignment="1" applyProtection="1">
      <alignment horizontal="center"/>
      <protection locked="0"/>
    </xf>
    <xf numFmtId="0" fontId="8" fillId="0" borderId="38" xfId="2" applyBorder="1" applyProtection="1">
      <protection locked="0"/>
    </xf>
    <xf numFmtId="3" fontId="4" fillId="0" borderId="39" xfId="2" applyNumberFormat="1" applyFont="1" applyBorder="1" applyAlignment="1" applyProtection="1">
      <alignment horizontal="center" wrapText="1"/>
      <protection locked="0"/>
    </xf>
    <xf numFmtId="3" fontId="8" fillId="0" borderId="39" xfId="3" applyNumberFormat="1" applyFont="1" applyFill="1" applyBorder="1" applyAlignment="1" applyProtection="1">
      <alignment horizontal="center" wrapText="1"/>
      <protection locked="0"/>
    </xf>
    <xf numFmtId="3" fontId="4" fillId="0" borderId="39" xfId="2" applyNumberFormat="1" applyFont="1" applyBorder="1" applyAlignment="1" applyProtection="1">
      <alignment horizontal="center"/>
      <protection locked="0"/>
    </xf>
    <xf numFmtId="0" fontId="4" fillId="0" borderId="39" xfId="2" applyFont="1" applyFill="1" applyBorder="1" applyProtection="1">
      <protection locked="0"/>
    </xf>
    <xf numFmtId="0" fontId="11" fillId="0" borderId="4" xfId="2" applyFont="1" applyBorder="1" applyAlignment="1" applyProtection="1">
      <alignment wrapText="1"/>
    </xf>
    <xf numFmtId="3" fontId="4" fillId="0" borderId="4" xfId="2" applyNumberFormat="1" applyFont="1" applyBorder="1" applyAlignment="1" applyProtection="1">
      <alignment horizontal="center"/>
    </xf>
    <xf numFmtId="3" fontId="4" fillId="0" borderId="4" xfId="2" applyNumberFormat="1" applyFont="1" applyBorder="1" applyAlignment="1" applyProtection="1">
      <alignment horizontal="center" wrapText="1"/>
    </xf>
    <xf numFmtId="0" fontId="4" fillId="0" borderId="4" xfId="2" applyFont="1" applyFill="1" applyBorder="1" applyAlignment="1" applyProtection="1"/>
    <xf numFmtId="0" fontId="11" fillId="0" borderId="0" xfId="2" applyFont="1" applyBorder="1" applyAlignment="1" applyProtection="1">
      <protection locked="0"/>
    </xf>
    <xf numFmtId="0" fontId="8" fillId="0" borderId="0" xfId="2" applyBorder="1" applyAlignment="1" applyProtection="1">
      <protection locked="0"/>
    </xf>
    <xf numFmtId="0" fontId="8" fillId="0" borderId="0" xfId="2" applyFill="1" applyBorder="1" applyAlignment="1" applyProtection="1">
      <protection locked="0"/>
    </xf>
    <xf numFmtId="0" fontId="16" fillId="0" borderId="0" xfId="2" applyFont="1" applyBorder="1" applyAlignment="1" applyProtection="1">
      <protection locked="0"/>
    </xf>
    <xf numFmtId="0" fontId="3" fillId="10" borderId="0" xfId="2" applyFont="1" applyFill="1" applyAlignment="1" applyProtection="1">
      <alignment horizontal="center" wrapText="1"/>
    </xf>
    <xf numFmtId="0" fontId="17" fillId="10" borderId="43" xfId="2" applyFont="1" applyFill="1" applyBorder="1" applyAlignment="1" applyProtection="1">
      <alignment vertical="center"/>
    </xf>
    <xf numFmtId="0" fontId="4" fillId="10" borderId="40" xfId="2" applyFont="1" applyFill="1" applyBorder="1" applyAlignment="1" applyProtection="1">
      <alignment horizontal="center"/>
    </xf>
    <xf numFmtId="0" fontId="4" fillId="0" borderId="1" xfId="2" applyFont="1" applyBorder="1" applyProtection="1">
      <protection locked="0"/>
    </xf>
    <xf numFmtId="3" fontId="8" fillId="0" borderId="47" xfId="2" applyNumberFormat="1" applyBorder="1" applyAlignment="1" applyProtection="1">
      <alignment horizontal="center"/>
      <protection locked="0"/>
    </xf>
    <xf numFmtId="3" fontId="8" fillId="10" borderId="47" xfId="2" applyNumberFormat="1" applyFill="1" applyBorder="1" applyAlignment="1" applyProtection="1">
      <alignment horizontal="center"/>
    </xf>
    <xf numFmtId="3" fontId="8" fillId="0" borderId="47" xfId="2" applyNumberFormat="1" applyFill="1" applyBorder="1" applyAlignment="1" applyProtection="1">
      <alignment horizontal="center"/>
      <protection locked="0"/>
    </xf>
    <xf numFmtId="0" fontId="8" fillId="0" borderId="47" xfId="2" applyFill="1" applyBorder="1" applyProtection="1">
      <protection locked="0"/>
    </xf>
    <xf numFmtId="0" fontId="3" fillId="0" borderId="2" xfId="2" applyFont="1" applyBorder="1" applyProtection="1">
      <protection locked="0"/>
    </xf>
    <xf numFmtId="3" fontId="8" fillId="0" borderId="41" xfId="2" applyNumberFormat="1" applyBorder="1" applyAlignment="1" applyProtection="1">
      <alignment horizontal="center"/>
      <protection locked="0"/>
    </xf>
    <xf numFmtId="0" fontId="8" fillId="0" borderId="41" xfId="2" applyFill="1" applyBorder="1" applyProtection="1">
      <protection locked="0"/>
    </xf>
    <xf numFmtId="0" fontId="8" fillId="0" borderId="2" xfId="2" applyBorder="1" applyProtection="1">
      <protection locked="0"/>
    </xf>
    <xf numFmtId="3" fontId="8" fillId="0" borderId="49" xfId="2" applyNumberFormat="1" applyBorder="1" applyAlignment="1" applyProtection="1">
      <alignment horizontal="center"/>
      <protection locked="0"/>
    </xf>
    <xf numFmtId="3" fontId="8" fillId="0" borderId="41" xfId="2" applyNumberFormat="1" applyFill="1" applyBorder="1" applyAlignment="1" applyProtection="1">
      <alignment horizontal="center"/>
      <protection locked="0"/>
    </xf>
    <xf numFmtId="0" fontId="8" fillId="0" borderId="1" xfId="2" applyBorder="1" applyProtection="1">
      <protection locked="0"/>
    </xf>
    <xf numFmtId="3" fontId="8" fillId="0" borderId="39" xfId="2" applyNumberFormat="1" applyBorder="1" applyAlignment="1" applyProtection="1">
      <alignment horizontal="center"/>
      <protection locked="0"/>
    </xf>
    <xf numFmtId="0" fontId="8" fillId="0" borderId="39" xfId="2" applyFill="1" applyBorder="1" applyProtection="1">
      <protection locked="0"/>
    </xf>
    <xf numFmtId="3" fontId="8" fillId="0" borderId="4" xfId="2" applyNumberFormat="1" applyBorder="1" applyAlignment="1" applyProtection="1">
      <alignment horizontal="center"/>
    </xf>
    <xf numFmtId="3" fontId="8" fillId="0" borderId="4" xfId="2" applyNumberFormat="1" applyBorder="1" applyAlignment="1" applyProtection="1">
      <alignment horizontal="center" wrapText="1"/>
    </xf>
    <xf numFmtId="0" fontId="8" fillId="0" borderId="4" xfId="2" applyFill="1" applyBorder="1" applyAlignment="1" applyProtection="1">
      <alignment horizontal="right" indent="1"/>
    </xf>
    <xf numFmtId="0" fontId="8" fillId="0" borderId="0" xfId="2" applyBorder="1" applyAlignment="1" applyProtection="1"/>
    <xf numFmtId="0" fontId="4" fillId="0" borderId="4" xfId="2" applyFont="1" applyBorder="1" applyAlignment="1" applyProtection="1">
      <alignment horizontal="center"/>
    </xf>
    <xf numFmtId="0" fontId="12" fillId="0" borderId="0" xfId="2" applyFont="1" applyBorder="1" applyAlignment="1" applyProtection="1">
      <alignment horizontal="center"/>
    </xf>
    <xf numFmtId="0" fontId="8" fillId="0" borderId="0" xfId="2" applyBorder="1" applyAlignment="1" applyProtection="1">
      <alignment horizontal="center" vertical="center" wrapText="1"/>
    </xf>
    <xf numFmtId="1" fontId="8" fillId="0" borderId="47" xfId="2" applyNumberFormat="1" applyBorder="1" applyAlignment="1" applyProtection="1">
      <alignment horizontal="center"/>
      <protection locked="0"/>
    </xf>
    <xf numFmtId="1" fontId="8" fillId="0" borderId="45" xfId="2" applyNumberFormat="1" applyBorder="1" applyAlignment="1" applyProtection="1">
      <alignment horizontal="center"/>
      <protection locked="0"/>
    </xf>
    <xf numFmtId="1" fontId="8" fillId="10" borderId="22" xfId="2" applyNumberFormat="1" applyFill="1" applyBorder="1" applyAlignment="1" applyProtection="1">
      <alignment horizontal="center"/>
    </xf>
    <xf numFmtId="1" fontId="8" fillId="0" borderId="22" xfId="2" applyNumberFormat="1" applyFill="1" applyBorder="1" applyAlignment="1" applyProtection="1">
      <alignment horizontal="center"/>
      <protection locked="0"/>
    </xf>
    <xf numFmtId="4" fontId="8" fillId="0" borderId="0" xfId="2" applyNumberFormat="1" applyBorder="1" applyAlignment="1" applyProtection="1">
      <alignment horizontal="right" indent="1"/>
    </xf>
    <xf numFmtId="1" fontId="8" fillId="0" borderId="41" xfId="2" applyNumberFormat="1" applyBorder="1" applyAlignment="1" applyProtection="1">
      <alignment horizontal="center"/>
      <protection locked="0"/>
    </xf>
    <xf numFmtId="1" fontId="8" fillId="0" borderId="19" xfId="2" applyNumberFormat="1" applyBorder="1" applyAlignment="1" applyProtection="1">
      <alignment horizontal="center"/>
      <protection locked="0"/>
    </xf>
    <xf numFmtId="1" fontId="8" fillId="0" borderId="22" xfId="2" applyNumberFormat="1" applyBorder="1" applyAlignment="1" applyProtection="1">
      <alignment horizontal="center"/>
      <protection locked="0"/>
    </xf>
    <xf numFmtId="1" fontId="8" fillId="0" borderId="49" xfId="2" applyNumberFormat="1" applyBorder="1" applyAlignment="1" applyProtection="1">
      <alignment horizontal="center"/>
      <protection locked="0"/>
    </xf>
    <xf numFmtId="1" fontId="8" fillId="0" borderId="16" xfId="2" applyNumberFormat="1" applyBorder="1" applyAlignment="1" applyProtection="1">
      <alignment horizontal="center"/>
      <protection locked="0"/>
    </xf>
    <xf numFmtId="1" fontId="8" fillId="0" borderId="41" xfId="2" applyNumberFormat="1" applyFill="1" applyBorder="1" applyAlignment="1" applyProtection="1">
      <alignment horizontal="center"/>
      <protection locked="0"/>
    </xf>
    <xf numFmtId="1" fontId="8" fillId="0" borderId="19" xfId="2" applyNumberFormat="1" applyFill="1" applyBorder="1" applyAlignment="1" applyProtection="1">
      <alignment horizontal="center"/>
      <protection locked="0"/>
    </xf>
    <xf numFmtId="4" fontId="8" fillId="0" borderId="0" xfId="2" applyNumberFormat="1" applyFill="1" applyBorder="1" applyAlignment="1" applyProtection="1">
      <alignment horizontal="right" indent="1"/>
    </xf>
    <xf numFmtId="1" fontId="8" fillId="0" borderId="39" xfId="2" applyNumberFormat="1" applyBorder="1" applyAlignment="1" applyProtection="1">
      <alignment horizontal="center"/>
      <protection locked="0"/>
    </xf>
    <xf numFmtId="1" fontId="8" fillId="0" borderId="46" xfId="2" applyNumberFormat="1" applyBorder="1" applyAlignment="1" applyProtection="1">
      <alignment horizontal="center"/>
      <protection locked="0"/>
    </xf>
    <xf numFmtId="1" fontId="4" fillId="0" borderId="4" xfId="2" applyNumberFormat="1" applyFont="1" applyBorder="1" applyAlignment="1" applyProtection="1">
      <alignment horizontal="center"/>
    </xf>
    <xf numFmtId="1" fontId="8" fillId="0" borderId="4" xfId="2" applyNumberFormat="1" applyBorder="1" applyAlignment="1" applyProtection="1">
      <alignment horizontal="center"/>
    </xf>
    <xf numFmtId="0" fontId="4" fillId="0" borderId="0" xfId="2" applyFont="1" applyBorder="1" applyAlignme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4" fillId="0" borderId="3" xfId="1" applyFont="1" applyBorder="1" applyAlignment="1" applyProtection="1">
      <alignment horizontal="center" wrapText="1"/>
      <protection locked="0"/>
    </xf>
    <xf numFmtId="3" fontId="4" fillId="6" borderId="13" xfId="1" applyNumberFormat="1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8" fillId="0" borderId="0" xfId="0" applyFont="1" applyFill="1" applyAlignment="1" applyProtection="1">
      <alignment wrapText="1"/>
      <protection locked="0"/>
    </xf>
    <xf numFmtId="0" fontId="8" fillId="0" borderId="0" xfId="0" applyFont="1" applyBorder="1" applyAlignment="1" applyProtection="1">
      <alignment wrapText="1"/>
      <protection locked="0"/>
    </xf>
    <xf numFmtId="0" fontId="4" fillId="6" borderId="0" xfId="1" applyFont="1" applyFill="1" applyBorder="1" applyAlignment="1" applyProtection="1">
      <alignment wrapText="1"/>
      <protection locked="0"/>
    </xf>
    <xf numFmtId="3" fontId="8" fillId="0" borderId="3" xfId="0" applyNumberFormat="1" applyFont="1" applyFill="1" applyBorder="1" applyAlignment="1" applyProtection="1">
      <alignment horizontal="center" wrapText="1"/>
      <protection locked="0"/>
    </xf>
    <xf numFmtId="3" fontId="8" fillId="0" borderId="43" xfId="0" applyNumberFormat="1" applyFont="1" applyFill="1" applyBorder="1" applyAlignment="1" applyProtection="1">
      <alignment horizontal="center" wrapText="1"/>
      <protection locked="0"/>
    </xf>
    <xf numFmtId="3" fontId="8" fillId="0" borderId="0" xfId="0" applyNumberFormat="1" applyFont="1" applyFill="1" applyBorder="1" applyAlignment="1" applyProtection="1">
      <alignment horizontal="center" wrapText="1"/>
      <protection locked="0"/>
    </xf>
    <xf numFmtId="0" fontId="8" fillId="0" borderId="42" xfId="0" applyFont="1" applyFill="1" applyBorder="1" applyAlignment="1" applyProtection="1">
      <alignment wrapText="1"/>
      <protection locked="0"/>
    </xf>
    <xf numFmtId="3" fontId="8" fillId="0" borderId="11" xfId="0" applyNumberFormat="1" applyFont="1" applyFill="1" applyBorder="1" applyAlignment="1" applyProtection="1">
      <alignment horizontal="center" wrapText="1"/>
      <protection locked="0"/>
    </xf>
    <xf numFmtId="3" fontId="8" fillId="0" borderId="4" xfId="0" applyNumberFormat="1" applyFont="1" applyFill="1" applyBorder="1" applyAlignment="1" applyProtection="1">
      <alignment horizontal="center" wrapText="1"/>
      <protection locked="0"/>
    </xf>
    <xf numFmtId="3" fontId="8" fillId="0" borderId="32" xfId="0" applyNumberFormat="1" applyFont="1" applyFill="1" applyBorder="1" applyAlignment="1" applyProtection="1">
      <alignment horizontal="center" wrapText="1"/>
      <protection locked="0"/>
    </xf>
    <xf numFmtId="0" fontId="8" fillId="0" borderId="18" xfId="0" applyFont="1" applyFill="1" applyBorder="1" applyAlignment="1" applyProtection="1">
      <alignment wrapText="1"/>
      <protection locked="0"/>
    </xf>
    <xf numFmtId="0" fontId="3" fillId="0" borderId="54" xfId="5" applyFont="1" applyBorder="1" applyAlignment="1" applyProtection="1">
      <alignment horizontal="center" vertical="center" wrapText="1"/>
      <protection locked="0"/>
    </xf>
    <xf numFmtId="0" fontId="3" fillId="0" borderId="50" xfId="5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2" fontId="9" fillId="0" borderId="15" xfId="4" applyNumberFormat="1" applyFont="1" applyBorder="1" applyAlignment="1" applyProtection="1">
      <alignment horizontal="center" vertical="center" wrapText="1"/>
      <protection locked="0"/>
    </xf>
    <xf numFmtId="2" fontId="9" fillId="0" borderId="55" xfId="4" applyNumberFormat="1" applyFont="1" applyBorder="1" applyAlignment="1" applyProtection="1">
      <alignment horizontal="center" vertical="center" wrapText="1"/>
      <protection locked="0"/>
    </xf>
    <xf numFmtId="3" fontId="3" fillId="8" borderId="4" xfId="1" applyNumberFormat="1" applyFont="1" applyFill="1" applyBorder="1" applyAlignment="1" applyProtection="1">
      <alignment horizontal="center" vertical="center" wrapText="1"/>
    </xf>
    <xf numFmtId="3" fontId="3" fillId="8" borderId="32" xfId="1" applyNumberFormat="1" applyFont="1" applyFill="1" applyBorder="1" applyAlignment="1" applyProtection="1">
      <alignment horizontal="center" vertical="center" wrapText="1"/>
    </xf>
    <xf numFmtId="3" fontId="3" fillId="8" borderId="18" xfId="1" applyNumberFormat="1" applyFont="1" applyFill="1" applyBorder="1" applyAlignment="1" applyProtection="1">
      <alignment horizontal="center" vertical="center" wrapText="1"/>
    </xf>
    <xf numFmtId="0" fontId="4" fillId="3" borderId="23" xfId="1" applyFont="1" applyFill="1" applyBorder="1" applyAlignment="1" applyProtection="1">
      <alignment horizontal="center" wrapText="1"/>
    </xf>
    <xf numFmtId="0" fontId="4" fillId="3" borderId="21" xfId="1" applyFont="1" applyFill="1" applyBorder="1" applyAlignment="1" applyProtection="1">
      <alignment horizontal="center" wrapText="1"/>
    </xf>
    <xf numFmtId="0" fontId="4" fillId="0" borderId="23" xfId="1" applyFont="1" applyBorder="1" applyAlignment="1" applyProtection="1">
      <alignment horizontal="center" wrapText="1"/>
    </xf>
    <xf numFmtId="0" fontId="4" fillId="0" borderId="25" xfId="1" applyFont="1" applyBorder="1" applyAlignment="1" applyProtection="1">
      <alignment horizontal="center" wrapText="1"/>
    </xf>
    <xf numFmtId="3" fontId="3" fillId="8" borderId="18" xfId="1" applyNumberFormat="1" applyFont="1" applyFill="1" applyBorder="1" applyAlignment="1" applyProtection="1">
      <alignment horizontal="center" wrapText="1"/>
    </xf>
    <xf numFmtId="3" fontId="4" fillId="2" borderId="14" xfId="1" applyNumberFormat="1" applyFont="1" applyFill="1" applyBorder="1" applyAlignment="1" applyProtection="1">
      <alignment horizontal="center" wrapText="1"/>
    </xf>
    <xf numFmtId="0" fontId="4" fillId="2" borderId="28" xfId="1" applyFont="1" applyFill="1" applyBorder="1" applyAlignment="1" applyProtection="1">
      <alignment wrapText="1"/>
    </xf>
    <xf numFmtId="3" fontId="4" fillId="5" borderId="11" xfId="1" applyNumberFormat="1" applyFont="1" applyFill="1" applyBorder="1" applyAlignment="1" applyProtection="1">
      <alignment horizontal="center" wrapText="1"/>
    </xf>
    <xf numFmtId="3" fontId="4" fillId="5" borderId="4" xfId="1" applyNumberFormat="1" applyFont="1" applyFill="1" applyBorder="1" applyAlignment="1" applyProtection="1">
      <alignment horizontal="center" wrapText="1"/>
    </xf>
    <xf numFmtId="3" fontId="4" fillId="5" borderId="32" xfId="1" applyNumberFormat="1" applyFont="1" applyFill="1" applyBorder="1" applyAlignment="1" applyProtection="1">
      <alignment horizontal="center" wrapText="1"/>
    </xf>
    <xf numFmtId="0" fontId="4" fillId="5" borderId="18" xfId="1" applyFont="1" applyFill="1" applyBorder="1" applyAlignment="1" applyProtection="1">
      <alignment wrapText="1"/>
    </xf>
    <xf numFmtId="3" fontId="4" fillId="5" borderId="0" xfId="1" applyNumberFormat="1" applyFont="1" applyFill="1" applyBorder="1" applyAlignment="1" applyProtection="1">
      <alignment horizontal="center" wrapText="1"/>
    </xf>
    <xf numFmtId="3" fontId="4" fillId="5" borderId="18" xfId="1" applyNumberFormat="1" applyFont="1" applyFill="1" applyBorder="1" applyAlignment="1" applyProtection="1">
      <alignment horizontal="center" wrapText="1"/>
    </xf>
    <xf numFmtId="0" fontId="4" fillId="5" borderId="42" xfId="1" applyFont="1" applyFill="1" applyBorder="1" applyAlignment="1" applyProtection="1">
      <alignment wrapText="1"/>
    </xf>
    <xf numFmtId="3" fontId="4" fillId="5" borderId="3" xfId="1" applyNumberFormat="1" applyFont="1" applyFill="1" applyBorder="1" applyAlignment="1" applyProtection="1">
      <alignment horizontal="center" wrapText="1"/>
    </xf>
    <xf numFmtId="3" fontId="4" fillId="5" borderId="43" xfId="1" applyNumberFormat="1" applyFont="1" applyFill="1" applyBorder="1" applyAlignment="1" applyProtection="1">
      <alignment horizontal="center" wrapText="1"/>
    </xf>
    <xf numFmtId="3" fontId="4" fillId="5" borderId="40" xfId="1" applyNumberFormat="1" applyFont="1" applyFill="1" applyBorder="1" applyAlignment="1" applyProtection="1">
      <alignment horizontal="center" wrapText="1"/>
    </xf>
    <xf numFmtId="3" fontId="4" fillId="5" borderId="14" xfId="1" applyNumberFormat="1" applyFont="1" applyFill="1" applyBorder="1" applyAlignment="1" applyProtection="1">
      <alignment horizontal="center" wrapText="1"/>
    </xf>
    <xf numFmtId="0" fontId="4" fillId="5" borderId="24" xfId="1" applyFont="1" applyFill="1" applyBorder="1" applyAlignment="1" applyProtection="1">
      <alignment wrapText="1"/>
    </xf>
    <xf numFmtId="3" fontId="4" fillId="5" borderId="28" xfId="1" applyNumberFormat="1" applyFont="1" applyFill="1" applyBorder="1" applyAlignment="1" applyProtection="1">
      <alignment horizontal="center" wrapText="1"/>
    </xf>
    <xf numFmtId="3" fontId="4" fillId="5" borderId="5" xfId="1" applyNumberFormat="1" applyFont="1" applyFill="1" applyBorder="1" applyAlignment="1" applyProtection="1">
      <alignment horizontal="center" wrapText="1"/>
    </xf>
    <xf numFmtId="0" fontId="4" fillId="5" borderId="35" xfId="1" applyFont="1" applyFill="1" applyBorder="1" applyAlignment="1" applyProtection="1">
      <alignment wrapText="1"/>
    </xf>
    <xf numFmtId="3" fontId="3" fillId="4" borderId="3" xfId="1" applyNumberFormat="1" applyFont="1" applyFill="1" applyBorder="1" applyAlignment="1" applyProtection="1">
      <alignment horizontal="center" wrapText="1"/>
    </xf>
    <xf numFmtId="3" fontId="3" fillId="4" borderId="43" xfId="1" applyNumberFormat="1" applyFont="1" applyFill="1" applyBorder="1" applyAlignment="1" applyProtection="1">
      <alignment horizontal="center" wrapText="1"/>
    </xf>
    <xf numFmtId="3" fontId="3" fillId="4" borderId="0" xfId="1" applyNumberFormat="1" applyFont="1" applyFill="1" applyBorder="1" applyAlignment="1" applyProtection="1">
      <alignment horizontal="center" wrapText="1"/>
    </xf>
    <xf numFmtId="0" fontId="3" fillId="4" borderId="42" xfId="1" applyFont="1" applyFill="1" applyBorder="1" applyAlignment="1" applyProtection="1">
      <alignment wrapText="1"/>
    </xf>
    <xf numFmtId="0" fontId="9" fillId="10" borderId="6" xfId="0" applyFont="1" applyFill="1" applyBorder="1" applyAlignment="1" applyProtection="1">
      <alignment vertical="center" wrapText="1"/>
    </xf>
    <xf numFmtId="0" fontId="9" fillId="10" borderId="7" xfId="0" applyFont="1" applyFill="1" applyBorder="1" applyAlignment="1" applyProtection="1">
      <alignment vertical="center" wrapText="1"/>
    </xf>
    <xf numFmtId="1" fontId="3" fillId="0" borderId="33" xfId="5" applyNumberFormat="1" applyFont="1" applyBorder="1" applyAlignment="1" applyProtection="1">
      <alignment horizontal="center" vertical="center" wrapText="1"/>
    </xf>
    <xf numFmtId="2" fontId="9" fillId="0" borderId="15" xfId="4" applyNumberFormat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wrapText="1"/>
    </xf>
    <xf numFmtId="0" fontId="4" fillId="6" borderId="19" xfId="1" applyFont="1" applyFill="1" applyBorder="1" applyAlignment="1" applyProtection="1">
      <alignment wrapText="1"/>
    </xf>
    <xf numFmtId="0" fontId="4" fillId="3" borderId="19" xfId="1" applyFont="1" applyFill="1" applyBorder="1" applyAlignment="1" applyProtection="1">
      <alignment wrapText="1"/>
    </xf>
    <xf numFmtId="0" fontId="4" fillId="0" borderId="19" xfId="1" applyFont="1" applyFill="1" applyBorder="1" applyAlignment="1" applyProtection="1">
      <alignment wrapText="1"/>
    </xf>
    <xf numFmtId="0" fontId="4" fillId="0" borderId="2" xfId="1" applyFont="1" applyBorder="1" applyAlignment="1" applyProtection="1">
      <alignment horizontal="center" wrapText="1"/>
    </xf>
    <xf numFmtId="0" fontId="4" fillId="0" borderId="19" xfId="1" applyFont="1" applyBorder="1" applyAlignment="1" applyProtection="1">
      <alignment wrapText="1"/>
    </xf>
    <xf numFmtId="0" fontId="4" fillId="0" borderId="16" xfId="1" applyFont="1" applyBorder="1" applyAlignment="1" applyProtection="1">
      <alignment wrapText="1"/>
    </xf>
    <xf numFmtId="0" fontId="4" fillId="0" borderId="3" xfId="1" applyFont="1" applyBorder="1" applyAlignment="1" applyProtection="1">
      <alignment horizontal="center" wrapText="1"/>
    </xf>
    <xf numFmtId="0" fontId="3" fillId="2" borderId="14" xfId="1" applyFont="1" applyFill="1" applyBorder="1" applyAlignment="1" applyProtection="1">
      <alignment wrapText="1"/>
    </xf>
    <xf numFmtId="0" fontId="3" fillId="2" borderId="28" xfId="1" applyFont="1" applyFill="1" applyBorder="1" applyAlignment="1" applyProtection="1">
      <alignment wrapText="1"/>
    </xf>
    <xf numFmtId="0" fontId="3" fillId="5" borderId="11" xfId="1" applyFont="1" applyFill="1" applyBorder="1" applyAlignment="1" applyProtection="1">
      <alignment wrapText="1"/>
    </xf>
    <xf numFmtId="0" fontId="4" fillId="6" borderId="12" xfId="1" applyFont="1" applyFill="1" applyBorder="1" applyAlignment="1" applyProtection="1">
      <alignment wrapText="1"/>
    </xf>
    <xf numFmtId="0" fontId="3" fillId="6" borderId="9" xfId="1" applyFont="1" applyFill="1" applyBorder="1" applyAlignment="1" applyProtection="1">
      <alignment wrapText="1"/>
    </xf>
    <xf numFmtId="0" fontId="4" fillId="6" borderId="9" xfId="1" applyFont="1" applyFill="1" applyBorder="1" applyAlignment="1" applyProtection="1">
      <alignment wrapText="1"/>
    </xf>
    <xf numFmtId="0" fontId="3" fillId="6" borderId="13" xfId="1" applyFont="1" applyFill="1" applyBorder="1" applyAlignment="1" applyProtection="1">
      <alignment wrapText="1"/>
    </xf>
    <xf numFmtId="0" fontId="4" fillId="6" borderId="45" xfId="1" applyFont="1" applyFill="1" applyBorder="1" applyAlignment="1" applyProtection="1">
      <alignment wrapText="1"/>
    </xf>
    <xf numFmtId="0" fontId="4" fillId="6" borderId="33" xfId="1" applyFont="1" applyFill="1" applyBorder="1" applyAlignment="1" applyProtection="1">
      <alignment wrapText="1"/>
    </xf>
    <xf numFmtId="0" fontId="3" fillId="6" borderId="19" xfId="1" applyFont="1" applyFill="1" applyBorder="1" applyAlignment="1" applyProtection="1">
      <alignment wrapText="1"/>
    </xf>
    <xf numFmtId="0" fontId="4" fillId="6" borderId="23" xfId="1" applyFont="1" applyFill="1" applyBorder="1" applyAlignment="1" applyProtection="1">
      <alignment wrapText="1"/>
    </xf>
    <xf numFmtId="0" fontId="3" fillId="6" borderId="16" xfId="1" applyFont="1" applyFill="1" applyBorder="1" applyAlignment="1" applyProtection="1">
      <alignment wrapText="1"/>
    </xf>
    <xf numFmtId="0" fontId="4" fillId="6" borderId="30" xfId="1" applyFont="1" applyFill="1" applyBorder="1" applyAlignment="1" applyProtection="1">
      <alignment wrapText="1"/>
    </xf>
    <xf numFmtId="0" fontId="3" fillId="5" borderId="14" xfId="1" applyFont="1" applyFill="1" applyBorder="1" applyAlignment="1" applyProtection="1">
      <alignment wrapText="1"/>
    </xf>
    <xf numFmtId="0" fontId="3" fillId="5" borderId="11" xfId="1" applyFont="1" applyFill="1" applyBorder="1" applyAlignment="1" applyProtection="1">
      <alignment horizontal="left" wrapText="1"/>
    </xf>
    <xf numFmtId="16" fontId="4" fillId="6" borderId="33" xfId="1" applyNumberFormat="1" applyFont="1" applyFill="1" applyBorder="1" applyAlignment="1" applyProtection="1">
      <alignment horizontal="left" wrapText="1"/>
    </xf>
    <xf numFmtId="16" fontId="4" fillId="6" borderId="23" xfId="1" applyNumberFormat="1" applyFont="1" applyFill="1" applyBorder="1" applyAlignment="1" applyProtection="1">
      <alignment horizontal="left" wrapText="1"/>
    </xf>
    <xf numFmtId="16" fontId="4" fillId="6" borderId="15" xfId="1" applyNumberFormat="1" applyFont="1" applyFill="1" applyBorder="1" applyAlignment="1" applyProtection="1">
      <alignment horizontal="left" wrapText="1"/>
    </xf>
    <xf numFmtId="0" fontId="4" fillId="6" borderId="15" xfId="1" applyFont="1" applyFill="1" applyBorder="1" applyAlignment="1" applyProtection="1">
      <alignment wrapText="1"/>
    </xf>
    <xf numFmtId="0" fontId="3" fillId="5" borderId="4" xfId="1" applyFont="1" applyFill="1" applyBorder="1" applyAlignment="1" applyProtection="1">
      <alignment wrapText="1"/>
    </xf>
    <xf numFmtId="0" fontId="3" fillId="5" borderId="28" xfId="1" applyFont="1" applyFill="1" applyBorder="1" applyAlignment="1" applyProtection="1">
      <alignment wrapText="1"/>
    </xf>
    <xf numFmtId="0" fontId="4" fillId="6" borderId="8" xfId="1" applyFont="1" applyFill="1" applyBorder="1" applyAlignment="1" applyProtection="1">
      <alignment wrapText="1"/>
    </xf>
    <xf numFmtId="0" fontId="4" fillId="6" borderId="3" xfId="1" applyFont="1" applyFill="1" applyBorder="1" applyAlignment="1" applyProtection="1">
      <alignment wrapText="1"/>
    </xf>
    <xf numFmtId="0" fontId="4" fillId="6" borderId="10" xfId="1" applyFont="1" applyFill="1" applyBorder="1" applyAlignment="1" applyProtection="1">
      <alignment wrapText="1"/>
    </xf>
    <xf numFmtId="0" fontId="3" fillId="5" borderId="43" xfId="1" applyFont="1" applyFill="1" applyBorder="1" applyAlignment="1" applyProtection="1">
      <alignment wrapText="1"/>
    </xf>
    <xf numFmtId="16" fontId="4" fillId="6" borderId="8" xfId="1" applyNumberFormat="1" applyFont="1" applyFill="1" applyBorder="1" applyAlignment="1" applyProtection="1">
      <alignment horizontal="left" wrapText="1"/>
    </xf>
    <xf numFmtId="16" fontId="4" fillId="6" borderId="9" xfId="1" applyNumberFormat="1" applyFont="1" applyFill="1" applyBorder="1" applyAlignment="1" applyProtection="1">
      <alignment horizontal="left" wrapText="1"/>
    </xf>
    <xf numFmtId="16" fontId="4" fillId="6" borderId="10" xfId="1" applyNumberFormat="1" applyFont="1" applyFill="1" applyBorder="1" applyAlignment="1" applyProtection="1">
      <alignment horizontal="left" wrapText="1"/>
    </xf>
    <xf numFmtId="0" fontId="3" fillId="5" borderId="3" xfId="1" applyFont="1" applyFill="1" applyBorder="1" applyAlignment="1" applyProtection="1">
      <alignment wrapText="1"/>
    </xf>
    <xf numFmtId="0" fontId="4" fillId="0" borderId="8" xfId="1" applyFont="1" applyBorder="1" applyAlignment="1" applyProtection="1">
      <alignment wrapText="1"/>
    </xf>
    <xf numFmtId="0" fontId="4" fillId="0" borderId="33" xfId="1" applyFont="1" applyBorder="1" applyAlignment="1" applyProtection="1">
      <alignment wrapText="1"/>
    </xf>
    <xf numFmtId="0" fontId="4" fillId="0" borderId="9" xfId="1" applyFont="1" applyBorder="1" applyAlignment="1" applyProtection="1">
      <alignment wrapText="1"/>
    </xf>
    <xf numFmtId="0" fontId="4" fillId="0" borderId="23" xfId="1" applyFont="1" applyBorder="1" applyAlignment="1" applyProtection="1">
      <alignment wrapText="1"/>
    </xf>
    <xf numFmtId="0" fontId="4" fillId="0" borderId="13" xfId="1" applyFont="1" applyBorder="1" applyAlignment="1" applyProtection="1">
      <alignment wrapText="1"/>
    </xf>
    <xf numFmtId="0" fontId="4" fillId="0" borderId="30" xfId="1" applyFont="1" applyBorder="1" applyAlignment="1" applyProtection="1">
      <alignment wrapText="1"/>
    </xf>
    <xf numFmtId="0" fontId="4" fillId="0" borderId="10" xfId="1" applyFont="1" applyBorder="1" applyAlignment="1" applyProtection="1">
      <alignment wrapText="1"/>
    </xf>
    <xf numFmtId="0" fontId="4" fillId="0" borderId="15" xfId="1" applyFont="1" applyBorder="1" applyAlignment="1" applyProtection="1">
      <alignment wrapText="1"/>
    </xf>
    <xf numFmtId="16" fontId="4" fillId="6" borderId="19" xfId="1" applyNumberFormat="1" applyFont="1" applyFill="1" applyBorder="1" applyAlignment="1" applyProtection="1">
      <alignment horizontal="left" wrapText="1"/>
    </xf>
    <xf numFmtId="16" fontId="4" fillId="6" borderId="13" xfId="1" applyNumberFormat="1" applyFont="1" applyFill="1" applyBorder="1" applyAlignment="1" applyProtection="1">
      <alignment horizontal="left" wrapText="1"/>
    </xf>
    <xf numFmtId="3" fontId="4" fillId="6" borderId="15" xfId="1" applyNumberFormat="1" applyFont="1" applyFill="1" applyBorder="1" applyAlignment="1" applyProtection="1">
      <alignment horizontal="left" wrapText="1"/>
    </xf>
    <xf numFmtId="16" fontId="4" fillId="0" borderId="12" xfId="1" applyNumberFormat="1" applyFont="1" applyFill="1" applyBorder="1" applyAlignment="1" applyProtection="1">
      <alignment horizontal="left" wrapText="1"/>
    </xf>
    <xf numFmtId="16" fontId="4" fillId="0" borderId="10" xfId="1" applyNumberFormat="1" applyFont="1" applyFill="1" applyBorder="1" applyAlignment="1" applyProtection="1">
      <alignment horizontal="left" wrapText="1"/>
    </xf>
    <xf numFmtId="0" fontId="4" fillId="6" borderId="13" xfId="1" applyFont="1" applyFill="1" applyBorder="1" applyAlignment="1" applyProtection="1">
      <alignment wrapText="1"/>
    </xf>
    <xf numFmtId="0" fontId="3" fillId="5" borderId="5" xfId="1" applyFont="1" applyFill="1" applyBorder="1" applyAlignment="1" applyProtection="1">
      <alignment wrapText="1"/>
    </xf>
    <xf numFmtId="0" fontId="4" fillId="0" borderId="11" xfId="1" applyFont="1" applyFill="1" applyBorder="1" applyAlignment="1" applyProtection="1">
      <alignment wrapText="1"/>
    </xf>
    <xf numFmtId="0" fontId="4" fillId="0" borderId="4" xfId="1" applyFont="1" applyBorder="1" applyAlignment="1" applyProtection="1">
      <alignment wrapText="1"/>
    </xf>
    <xf numFmtId="0" fontId="4" fillId="0" borderId="5" xfId="1" applyFont="1" applyFill="1" applyBorder="1" applyAlignment="1" applyProtection="1">
      <alignment wrapText="1"/>
    </xf>
    <xf numFmtId="0" fontId="4" fillId="0" borderId="40" xfId="1" applyFont="1" applyBorder="1" applyAlignment="1" applyProtection="1">
      <alignment wrapText="1"/>
    </xf>
    <xf numFmtId="0" fontId="4" fillId="0" borderId="0" xfId="1" applyFont="1" applyAlignment="1" applyProtection="1">
      <alignment wrapText="1"/>
    </xf>
    <xf numFmtId="0" fontId="8" fillId="0" borderId="0" xfId="0" applyFont="1" applyAlignment="1" applyProtection="1">
      <alignment wrapText="1"/>
    </xf>
    <xf numFmtId="0" fontId="0" fillId="0" borderId="0" xfId="0" applyProtection="1"/>
    <xf numFmtId="0" fontId="8" fillId="0" borderId="0" xfId="0" applyFont="1" applyFill="1" applyAlignment="1" applyProtection="1">
      <alignment wrapText="1"/>
    </xf>
    <xf numFmtId="0" fontId="8" fillId="0" borderId="0" xfId="0" applyFont="1" applyBorder="1" applyAlignment="1" applyProtection="1">
      <alignment wrapText="1"/>
    </xf>
    <xf numFmtId="0" fontId="4" fillId="6" borderId="0" xfId="1" applyFont="1" applyFill="1" applyBorder="1" applyAlignment="1" applyProtection="1">
      <alignment wrapText="1"/>
    </xf>
    <xf numFmtId="0" fontId="4" fillId="0" borderId="9" xfId="1" applyFont="1" applyBorder="1" applyAlignment="1" applyProtection="1">
      <alignment horizontal="center" wrapText="1"/>
    </xf>
    <xf numFmtId="0" fontId="4" fillId="9" borderId="23" xfId="1" applyFont="1" applyFill="1" applyBorder="1" applyAlignment="1" applyProtection="1">
      <alignment horizontal="center" wrapText="1"/>
    </xf>
    <xf numFmtId="0" fontId="4" fillId="0" borderId="21" xfId="1" applyFont="1" applyBorder="1" applyAlignment="1" applyProtection="1">
      <alignment horizontal="center" wrapText="1"/>
    </xf>
    <xf numFmtId="0" fontId="4" fillId="0" borderId="27" xfId="1" applyFont="1" applyBorder="1" applyAlignment="1" applyProtection="1">
      <alignment horizontal="center" wrapText="1"/>
    </xf>
    <xf numFmtId="0" fontId="4" fillId="0" borderId="10" xfId="1" applyFont="1" applyBorder="1" applyAlignment="1" applyProtection="1">
      <alignment horizontal="center" wrapText="1"/>
    </xf>
    <xf numFmtId="0" fontId="4" fillId="9" borderId="30" xfId="1" applyFont="1" applyFill="1" applyBorder="1" applyAlignment="1" applyProtection="1">
      <alignment horizontal="center" wrapText="1"/>
    </xf>
    <xf numFmtId="0" fontId="4" fillId="0" borderId="29" xfId="1" applyFont="1" applyBorder="1" applyAlignment="1" applyProtection="1">
      <alignment horizontal="center" wrapText="1"/>
    </xf>
    <xf numFmtId="0" fontId="8" fillId="10" borderId="7" xfId="0" applyFont="1" applyFill="1" applyBorder="1" applyAlignment="1" applyProtection="1">
      <alignment horizontal="left" vertical="center" wrapText="1"/>
    </xf>
    <xf numFmtId="0" fontId="3" fillId="8" borderId="18" xfId="1" applyFont="1" applyFill="1" applyBorder="1" applyAlignment="1" applyProtection="1">
      <alignment horizontal="left" wrapText="1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10" fillId="10" borderId="6" xfId="0" applyFont="1" applyFill="1" applyBorder="1" applyAlignment="1" applyProtection="1">
      <alignment horizontal="left" wrapText="1"/>
    </xf>
    <xf numFmtId="0" fontId="3" fillId="2" borderId="5" xfId="1" applyFont="1" applyFill="1" applyBorder="1" applyAlignment="1" applyProtection="1">
      <alignment wrapText="1"/>
    </xf>
    <xf numFmtId="0" fontId="3" fillId="2" borderId="52" xfId="1" applyFont="1" applyFill="1" applyBorder="1" applyAlignment="1" applyProtection="1">
      <alignment wrapText="1"/>
    </xf>
    <xf numFmtId="3" fontId="4" fillId="2" borderId="53" xfId="1" applyNumberFormat="1" applyFont="1" applyFill="1" applyBorder="1" applyAlignment="1" applyProtection="1">
      <alignment horizontal="center" wrapText="1"/>
    </xf>
    <xf numFmtId="0" fontId="4" fillId="2" borderId="51" xfId="1" applyFont="1" applyFill="1" applyBorder="1" applyAlignment="1" applyProtection="1">
      <alignment wrapText="1"/>
    </xf>
    <xf numFmtId="0" fontId="3" fillId="0" borderId="14" xfId="1" applyFont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0" fontId="3" fillId="9" borderId="11" xfId="1" applyFont="1" applyFill="1" applyBorder="1" applyAlignment="1" applyProtection="1">
      <alignment horizontal="left" vertical="center" wrapText="1"/>
      <protection locked="0"/>
    </xf>
    <xf numFmtId="0" fontId="3" fillId="9" borderId="32" xfId="1" applyFont="1" applyFill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7" fillId="0" borderId="11" xfId="1" applyFont="1" applyBorder="1" applyAlignment="1" applyProtection="1">
      <alignment horizontal="center" vertical="center" wrapText="1"/>
    </xf>
    <xf numFmtId="0" fontId="7" fillId="0" borderId="32" xfId="1" applyFont="1" applyBorder="1" applyAlignment="1" applyProtection="1">
      <alignment horizontal="center" vertical="center" wrapText="1"/>
    </xf>
    <xf numFmtId="0" fontId="7" fillId="0" borderId="18" xfId="1" applyFont="1" applyBorder="1" applyAlignment="1" applyProtection="1">
      <alignment horizontal="center" vertical="center" wrapText="1"/>
    </xf>
    <xf numFmtId="0" fontId="4" fillId="9" borderId="11" xfId="0" applyFont="1" applyFill="1" applyBorder="1" applyAlignment="1" applyProtection="1">
      <alignment horizontal="left" vertical="center" wrapText="1"/>
      <protection locked="0"/>
    </xf>
    <xf numFmtId="0" fontId="4" fillId="9" borderId="32" xfId="0" applyFont="1" applyFill="1" applyBorder="1" applyAlignment="1" applyProtection="1">
      <alignment horizontal="left" vertical="center" wrapText="1"/>
      <protection locked="0"/>
    </xf>
    <xf numFmtId="0" fontId="3" fillId="0" borderId="28" xfId="1" applyFont="1" applyBorder="1" applyAlignment="1" applyProtection="1">
      <alignment horizontal="center" vertical="center" wrapText="1"/>
    </xf>
    <xf numFmtId="0" fontId="3" fillId="0" borderId="40" xfId="1" applyFont="1" applyBorder="1" applyAlignment="1" applyProtection="1">
      <alignment horizontal="center" vertical="center" wrapText="1"/>
    </xf>
    <xf numFmtId="0" fontId="3" fillId="0" borderId="28" xfId="1" applyFont="1" applyBorder="1" applyAlignment="1" applyProtection="1">
      <alignment horizontal="center" vertical="center" wrapText="1"/>
      <protection locked="0"/>
    </xf>
    <xf numFmtId="0" fontId="3" fillId="0" borderId="40" xfId="1" applyFont="1" applyBorder="1" applyAlignment="1" applyProtection="1">
      <alignment horizontal="center" vertical="center" wrapText="1"/>
      <protection locked="0"/>
    </xf>
    <xf numFmtId="0" fontId="3" fillId="0" borderId="24" xfId="1" applyFont="1" applyBorder="1" applyAlignment="1" applyProtection="1">
      <alignment horizontal="center" vertical="center" wrapText="1"/>
    </xf>
    <xf numFmtId="0" fontId="3" fillId="0" borderId="35" xfId="1" applyFont="1" applyBorder="1" applyAlignment="1" applyProtection="1">
      <alignment horizontal="center" vertical="center" wrapText="1"/>
    </xf>
    <xf numFmtId="0" fontId="3" fillId="8" borderId="11" xfId="1" applyFont="1" applyFill="1" applyBorder="1" applyAlignment="1" applyProtection="1">
      <alignment horizontal="left" vertical="center" wrapText="1"/>
    </xf>
    <xf numFmtId="0" fontId="3" fillId="8" borderId="32" xfId="1" applyFont="1" applyFill="1" applyBorder="1" applyAlignment="1" applyProtection="1">
      <alignment horizontal="left" vertical="center" wrapText="1"/>
    </xf>
    <xf numFmtId="0" fontId="3" fillId="8" borderId="36" xfId="1" applyFont="1" applyFill="1" applyBorder="1" applyAlignment="1" applyProtection="1">
      <alignment horizontal="left" wrapText="1"/>
    </xf>
    <xf numFmtId="0" fontId="3" fillId="8" borderId="37" xfId="1" applyFont="1" applyFill="1" applyBorder="1" applyAlignment="1" applyProtection="1">
      <alignment horizontal="left" wrapText="1"/>
    </xf>
    <xf numFmtId="0" fontId="3" fillId="8" borderId="11" xfId="1" applyFont="1" applyFill="1" applyBorder="1" applyAlignment="1" applyProtection="1">
      <alignment horizontal="left" wrapText="1"/>
    </xf>
    <xf numFmtId="0" fontId="3" fillId="8" borderId="18" xfId="1" applyFont="1" applyFill="1" applyBorder="1" applyAlignment="1" applyProtection="1">
      <alignment horizontal="left" wrapText="1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 applyProtection="1">
      <alignment horizontal="left" vertical="top" wrapText="1"/>
      <protection locked="0"/>
    </xf>
    <xf numFmtId="0" fontId="8" fillId="0" borderId="24" xfId="0" applyFont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 applyProtection="1">
      <alignment horizontal="left" vertical="top" wrapText="1"/>
      <protection locked="0"/>
    </xf>
    <xf numFmtId="0" fontId="8" fillId="0" borderId="42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 applyProtection="1">
      <alignment horizontal="left" vertical="top" wrapText="1"/>
      <protection locked="0"/>
    </xf>
    <xf numFmtId="0" fontId="8" fillId="0" borderId="35" xfId="0" applyFont="1" applyBorder="1" applyAlignment="1" applyProtection="1">
      <alignment horizontal="left" vertical="top" wrapText="1"/>
      <protection locked="0"/>
    </xf>
    <xf numFmtId="0" fontId="8" fillId="7" borderId="0" xfId="0" applyFont="1" applyFill="1" applyAlignment="1" applyProtection="1">
      <alignment horizontal="left" wrapText="1"/>
      <protection locked="0"/>
    </xf>
    <xf numFmtId="0" fontId="10" fillId="10" borderId="14" xfId="0" applyFont="1" applyFill="1" applyBorder="1" applyAlignment="1" applyProtection="1">
      <alignment horizontal="left" wrapText="1"/>
    </xf>
    <xf numFmtId="0" fontId="10" fillId="10" borderId="6" xfId="0" applyFont="1" applyFill="1" applyBorder="1" applyAlignment="1" applyProtection="1">
      <alignment horizontal="left" wrapText="1"/>
    </xf>
    <xf numFmtId="0" fontId="3" fillId="4" borderId="11" xfId="1" applyFont="1" applyFill="1" applyBorder="1" applyAlignment="1" applyProtection="1">
      <alignment horizontal="left" wrapText="1"/>
    </xf>
    <xf numFmtId="0" fontId="3" fillId="4" borderId="18" xfId="1" applyFont="1" applyFill="1" applyBorder="1" applyAlignment="1" applyProtection="1">
      <alignment horizontal="left" wrapText="1"/>
    </xf>
    <xf numFmtId="0" fontId="8" fillId="0" borderId="7" xfId="0" applyFont="1" applyBorder="1" applyAlignment="1" applyProtection="1">
      <alignment horizontal="left" wrapText="1"/>
      <protection locked="0"/>
    </xf>
    <xf numFmtId="0" fontId="8" fillId="10" borderId="5" xfId="0" applyFont="1" applyFill="1" applyBorder="1" applyAlignment="1" applyProtection="1">
      <alignment horizontal="left" vertical="center" wrapText="1"/>
    </xf>
    <xf numFmtId="0" fontId="8" fillId="10" borderId="7" xfId="0" applyFont="1" applyFill="1" applyBorder="1" applyAlignment="1" applyProtection="1">
      <alignment horizontal="left" vertical="center" wrapText="1"/>
    </xf>
    <xf numFmtId="0" fontId="3" fillId="0" borderId="28" xfId="2" applyFont="1" applyFill="1" applyBorder="1" applyAlignment="1" applyProtection="1">
      <alignment horizontal="center" vertical="center" wrapText="1"/>
    </xf>
    <xf numFmtId="0" fontId="3" fillId="0" borderId="43" xfId="2" applyFont="1" applyFill="1" applyBorder="1" applyAlignment="1" applyProtection="1">
      <alignment horizontal="center" vertical="center" wrapText="1"/>
    </xf>
    <xf numFmtId="0" fontId="3" fillId="0" borderId="40" xfId="2" applyFont="1" applyFill="1" applyBorder="1" applyAlignment="1" applyProtection="1">
      <alignment horizontal="center" vertical="center" wrapText="1"/>
    </xf>
    <xf numFmtId="0" fontId="14" fillId="10" borderId="43" xfId="2" applyFont="1" applyFill="1" applyBorder="1" applyAlignment="1" applyProtection="1">
      <alignment horizontal="center" wrapText="1"/>
    </xf>
    <xf numFmtId="0" fontId="3" fillId="0" borderId="28" xfId="2" applyFont="1" applyBorder="1" applyAlignment="1" applyProtection="1">
      <alignment horizontal="center" vertical="center" wrapText="1"/>
    </xf>
    <xf numFmtId="0" fontId="4" fillId="0" borderId="43" xfId="2" applyFont="1" applyBorder="1" applyAlignment="1" applyProtection="1">
      <alignment horizontal="center" vertical="center" wrapText="1"/>
    </xf>
    <xf numFmtId="0" fontId="4" fillId="0" borderId="40" xfId="2" applyFont="1" applyBorder="1" applyAlignment="1" applyProtection="1">
      <alignment horizontal="center" vertical="center" wrapText="1"/>
    </xf>
    <xf numFmtId="0" fontId="3" fillId="0" borderId="24" xfId="2" applyFont="1" applyBorder="1" applyAlignment="1" applyProtection="1">
      <alignment horizontal="center" vertical="center" wrapText="1"/>
    </xf>
    <xf numFmtId="0" fontId="3" fillId="0" borderId="42" xfId="2" applyFont="1" applyBorder="1" applyAlignment="1" applyProtection="1">
      <alignment horizontal="center" vertical="center" wrapText="1"/>
    </xf>
    <xf numFmtId="0" fontId="3" fillId="0" borderId="35" xfId="2" applyFont="1" applyBorder="1" applyAlignment="1" applyProtection="1">
      <alignment horizontal="center" vertical="center" wrapText="1"/>
    </xf>
    <xf numFmtId="0" fontId="8" fillId="0" borderId="43" xfId="2" applyFont="1" applyBorder="1" applyAlignment="1" applyProtection="1">
      <alignment horizontal="center" vertical="center" wrapText="1"/>
    </xf>
    <xf numFmtId="0" fontId="8" fillId="0" borderId="40" xfId="2" applyFont="1" applyBorder="1" applyAlignment="1" applyProtection="1">
      <alignment horizontal="center" vertical="center" wrapText="1"/>
    </xf>
    <xf numFmtId="0" fontId="11" fillId="2" borderId="11" xfId="2" applyFont="1" applyFill="1" applyBorder="1" applyAlignment="1" applyProtection="1">
      <alignment horizontal="left" wrapText="1"/>
    </xf>
    <xf numFmtId="0" fontId="11" fillId="2" borderId="32" xfId="2" applyFont="1" applyFill="1" applyBorder="1" applyAlignment="1" applyProtection="1">
      <alignment horizontal="left" wrapText="1"/>
    </xf>
    <xf numFmtId="0" fontId="11" fillId="2" borderId="18" xfId="2" applyFont="1" applyFill="1" applyBorder="1" applyAlignment="1" applyProtection="1">
      <alignment horizontal="left" wrapText="1"/>
    </xf>
    <xf numFmtId="0" fontId="11" fillId="2" borderId="11" xfId="2" applyFont="1" applyFill="1" applyBorder="1" applyAlignment="1" applyProtection="1">
      <alignment horizontal="left"/>
    </xf>
    <xf numFmtId="0" fontId="11" fillId="2" borderId="32" xfId="2" applyFont="1" applyFill="1" applyBorder="1" applyAlignment="1" applyProtection="1">
      <alignment horizontal="left"/>
    </xf>
    <xf numFmtId="0" fontId="11" fillId="2" borderId="18" xfId="2" applyFont="1" applyFill="1" applyBorder="1" applyAlignment="1" applyProtection="1">
      <alignment horizontal="left"/>
    </xf>
    <xf numFmtId="0" fontId="8" fillId="0" borderId="42" xfId="2" applyBorder="1" applyAlignment="1" applyProtection="1">
      <alignment horizontal="center" vertical="center" wrapText="1"/>
    </xf>
    <xf numFmtId="0" fontId="8" fillId="0" borderId="35" xfId="2" applyBorder="1" applyAlignment="1" applyProtection="1">
      <alignment horizontal="center" vertical="center" wrapText="1"/>
    </xf>
    <xf numFmtId="0" fontId="13" fillId="0" borderId="28" xfId="2" applyFont="1" applyBorder="1" applyAlignment="1" applyProtection="1">
      <alignment horizontal="center" vertical="center" wrapText="1"/>
    </xf>
    <xf numFmtId="0" fontId="8" fillId="0" borderId="43" xfId="2" applyBorder="1" applyAlignment="1" applyProtection="1">
      <alignment horizontal="center" vertical="center" wrapText="1"/>
    </xf>
    <xf numFmtId="0" fontId="8" fillId="0" borderId="40" xfId="2" applyBorder="1" applyAlignment="1" applyProtection="1">
      <alignment horizontal="center" vertical="center" wrapText="1"/>
    </xf>
    <xf numFmtId="0" fontId="13" fillId="0" borderId="28" xfId="2" applyFont="1" applyFill="1" applyBorder="1" applyAlignment="1" applyProtection="1">
      <alignment horizontal="center" vertical="center" wrapText="1"/>
    </xf>
    <xf numFmtId="0" fontId="13" fillId="0" borderId="43" xfId="2" applyFont="1" applyFill="1" applyBorder="1" applyAlignment="1" applyProtection="1">
      <alignment horizontal="center" vertical="center" wrapText="1"/>
    </xf>
    <xf numFmtId="0" fontId="13" fillId="0" borderId="40" xfId="2" applyFont="1" applyFill="1" applyBorder="1" applyAlignment="1" applyProtection="1">
      <alignment horizontal="center" vertical="center" wrapText="1"/>
    </xf>
    <xf numFmtId="0" fontId="3" fillId="10" borderId="28" xfId="2" applyFont="1" applyFill="1" applyBorder="1" applyAlignment="1" applyProtection="1">
      <alignment horizontal="center" vertical="center" wrapText="1"/>
    </xf>
    <xf numFmtId="0" fontId="3" fillId="10" borderId="43" xfId="2" applyFont="1" applyFill="1" applyBorder="1" applyAlignment="1" applyProtection="1">
      <alignment horizontal="center" vertical="center" wrapText="1"/>
    </xf>
    <xf numFmtId="0" fontId="4" fillId="0" borderId="43" xfId="2" applyFont="1" applyFill="1" applyBorder="1" applyAlignment="1" applyProtection="1">
      <alignment horizontal="center" vertical="center" wrapText="1"/>
    </xf>
    <xf numFmtId="0" fontId="4" fillId="0" borderId="40" xfId="2" applyFont="1" applyFill="1" applyBorder="1" applyAlignment="1" applyProtection="1">
      <alignment horizontal="center" vertical="center" wrapText="1"/>
    </xf>
    <xf numFmtId="0" fontId="14" fillId="10" borderId="43" xfId="2" applyFont="1" applyFill="1" applyBorder="1" applyAlignment="1" applyProtection="1">
      <alignment horizontal="center" vertical="center" wrapText="1"/>
    </xf>
    <xf numFmtId="0" fontId="3" fillId="10" borderId="40" xfId="2" applyFont="1" applyFill="1" applyBorder="1" applyAlignment="1" applyProtection="1">
      <alignment horizontal="center" vertical="center" wrapText="1"/>
    </xf>
    <xf numFmtId="0" fontId="11" fillId="0" borderId="0" xfId="2" applyFont="1" applyAlignment="1" applyProtection="1"/>
    <xf numFmtId="0" fontId="3" fillId="0" borderId="0" xfId="2" applyFont="1" applyAlignment="1" applyProtection="1">
      <alignment horizontal="left"/>
      <protection locked="0"/>
    </xf>
    <xf numFmtId="0" fontId="3" fillId="0" borderId="43" xfId="2" applyFont="1" applyBorder="1" applyAlignment="1" applyProtection="1">
      <alignment horizontal="center" vertical="center" wrapText="1"/>
    </xf>
    <xf numFmtId="0" fontId="3" fillId="0" borderId="40" xfId="2" applyFont="1" applyBorder="1" applyAlignment="1" applyProtection="1">
      <alignment horizontal="center" vertical="center" wrapText="1"/>
    </xf>
    <xf numFmtId="0" fontId="13" fillId="0" borderId="28" xfId="3" applyFont="1" applyFill="1" applyBorder="1" applyAlignment="1" applyProtection="1">
      <alignment horizontal="center" vertical="center" wrapText="1"/>
    </xf>
    <xf numFmtId="0" fontId="13" fillId="0" borderId="43" xfId="3" applyFont="1" applyFill="1" applyBorder="1" applyAlignment="1" applyProtection="1">
      <alignment horizontal="center" vertical="center" wrapText="1"/>
    </xf>
    <xf numFmtId="0" fontId="13" fillId="0" borderId="40" xfId="3" applyFont="1" applyFill="1" applyBorder="1" applyAlignment="1" applyProtection="1">
      <alignment horizontal="center" vertical="center" wrapText="1"/>
    </xf>
    <xf numFmtId="0" fontId="13" fillId="0" borderId="43" xfId="2" applyFont="1" applyBorder="1" applyAlignment="1" applyProtection="1">
      <alignment horizontal="center" vertical="center" wrapText="1"/>
    </xf>
    <xf numFmtId="0" fontId="13" fillId="0" borderId="40" xfId="2" applyFont="1" applyBorder="1" applyAlignment="1" applyProtection="1">
      <alignment horizontal="center" vertical="center" wrapText="1"/>
    </xf>
    <xf numFmtId="0" fontId="3" fillId="10" borderId="6" xfId="2" applyFont="1" applyFill="1" applyBorder="1" applyAlignment="1" applyProtection="1">
      <alignment horizontal="center" wrapText="1"/>
    </xf>
    <xf numFmtId="0" fontId="3" fillId="10" borderId="0" xfId="2" applyFont="1" applyFill="1" applyBorder="1" applyAlignment="1" applyProtection="1">
      <alignment horizontal="center" wrapText="1"/>
    </xf>
    <xf numFmtId="0" fontId="3" fillId="10" borderId="28" xfId="2" applyFont="1" applyFill="1" applyBorder="1" applyAlignment="1" applyProtection="1">
      <alignment horizontal="center" wrapText="1"/>
    </xf>
    <xf numFmtId="0" fontId="3" fillId="10" borderId="43" xfId="2" applyFont="1" applyFill="1" applyBorder="1" applyAlignment="1" applyProtection="1">
      <alignment horizontal="center" wrapText="1"/>
    </xf>
  </cellXfs>
  <cellStyles count="8">
    <cellStyle name="Měna 2" xfId="6"/>
    <cellStyle name="Normální" xfId="0" builtinId="0"/>
    <cellStyle name="Normální 2" xfId="1"/>
    <cellStyle name="Normální 2 2" xfId="3"/>
    <cellStyle name="Normální 2 3" xfId="7"/>
    <cellStyle name="Normální 3" xfId="2"/>
    <cellStyle name="Normální 4" xfId="5"/>
    <cellStyle name="Procenta" xfId="4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5544"/>
  <sheetViews>
    <sheetView tabSelected="1" zoomScale="93" zoomScaleNormal="93" zoomScaleSheetLayoutView="85" workbookViewId="0">
      <selection activeCell="E111" sqref="E111"/>
    </sheetView>
  </sheetViews>
  <sheetFormatPr defaultColWidth="9.140625" defaultRowHeight="12.75" x14ac:dyDescent="0.2"/>
  <cols>
    <col min="1" max="1" width="11.5703125" style="152" customWidth="1"/>
    <col min="2" max="2" width="68.85546875" style="152" customWidth="1"/>
    <col min="3" max="6" width="18.7109375" style="152" customWidth="1"/>
    <col min="7" max="7" width="22.28515625" style="152" customWidth="1"/>
    <col min="8" max="8" width="22" style="152" customWidth="1"/>
    <col min="9" max="9" width="23.85546875" style="152" customWidth="1"/>
    <col min="10" max="10" width="22.7109375" style="152" customWidth="1"/>
    <col min="11" max="11" width="31" style="152" customWidth="1"/>
    <col min="12" max="13" width="20.140625" style="152" customWidth="1"/>
    <col min="14" max="16384" width="9.140625" style="152"/>
  </cols>
  <sheetData>
    <row r="1" spans="1:13" ht="34.5" customHeight="1" thickBot="1" x14ac:dyDescent="0.25">
      <c r="A1" s="289" t="s">
        <v>185</v>
      </c>
      <c r="B1" s="290"/>
      <c r="C1" s="290"/>
      <c r="D1" s="290"/>
      <c r="E1" s="290"/>
      <c r="F1" s="290"/>
      <c r="G1" s="290"/>
      <c r="H1" s="290"/>
      <c r="I1" s="290"/>
      <c r="J1" s="290"/>
      <c r="K1" s="291"/>
      <c r="L1" s="3"/>
      <c r="M1" s="3"/>
    </row>
    <row r="2" spans="1:13" ht="39" customHeight="1" thickBot="1" x14ac:dyDescent="0.25">
      <c r="A2" s="292" t="s">
        <v>191</v>
      </c>
      <c r="B2" s="293"/>
      <c r="C2" s="287" t="s">
        <v>184</v>
      </c>
      <c r="D2" s="287" t="s">
        <v>183</v>
      </c>
      <c r="E2" s="294" t="s">
        <v>182</v>
      </c>
      <c r="F2" s="294" t="s">
        <v>181</v>
      </c>
      <c r="G2" s="296" t="s">
        <v>180</v>
      </c>
      <c r="H2" s="296" t="s">
        <v>179</v>
      </c>
      <c r="I2" s="283" t="s">
        <v>178</v>
      </c>
      <c r="J2" s="296" t="s">
        <v>71</v>
      </c>
      <c r="K2" s="298" t="s">
        <v>111</v>
      </c>
      <c r="L2" s="3"/>
      <c r="M2" s="3"/>
    </row>
    <row r="3" spans="1:13" ht="32.25" customHeight="1" thickBot="1" x14ac:dyDescent="0.25">
      <c r="A3" s="285" t="s">
        <v>192</v>
      </c>
      <c r="B3" s="286"/>
      <c r="C3" s="288"/>
      <c r="D3" s="288"/>
      <c r="E3" s="295"/>
      <c r="F3" s="295"/>
      <c r="G3" s="297"/>
      <c r="H3" s="297"/>
      <c r="I3" s="284"/>
      <c r="J3" s="297"/>
      <c r="K3" s="299"/>
      <c r="L3" s="3"/>
      <c r="M3" s="3"/>
    </row>
    <row r="4" spans="1:13" s="263" customFormat="1" ht="15" customHeight="1" thickBot="1" x14ac:dyDescent="0.25">
      <c r="A4" s="302" t="s">
        <v>35</v>
      </c>
      <c r="B4" s="303"/>
      <c r="C4" s="173">
        <f>SUM(C5,C11:C24)</f>
        <v>0</v>
      </c>
      <c r="D4" s="173">
        <f>SUM(D5,D11:D24)</f>
        <v>0</v>
      </c>
      <c r="E4" s="173">
        <f>SUM(E5,E11:E24)</f>
        <v>11222920</v>
      </c>
      <c r="F4" s="173">
        <f>SUM(F5)</f>
        <v>825920</v>
      </c>
      <c r="G4" s="173">
        <f>SUM(G5)</f>
        <v>0</v>
      </c>
      <c r="H4" s="173">
        <f>SUM(H5,H11:H24)</f>
        <v>0</v>
      </c>
      <c r="I4" s="174">
        <f>SUM(I5)</f>
        <v>0</v>
      </c>
      <c r="J4" s="173">
        <f>SUM(J5)</f>
        <v>0</v>
      </c>
      <c r="K4" s="175"/>
      <c r="L4" s="262"/>
      <c r="M4" s="262"/>
    </row>
    <row r="5" spans="1:13" ht="12.75" customHeight="1" x14ac:dyDescent="0.2">
      <c r="A5" s="206">
        <v>1</v>
      </c>
      <c r="B5" s="207" t="s">
        <v>33</v>
      </c>
      <c r="C5" s="8"/>
      <c r="D5" s="8"/>
      <c r="E5" s="15">
        <v>825920</v>
      </c>
      <c r="F5" s="7">
        <v>825920</v>
      </c>
      <c r="G5" s="6"/>
      <c r="H5" s="7"/>
      <c r="I5" s="6"/>
      <c r="J5" s="7"/>
      <c r="K5" s="271" t="s">
        <v>36</v>
      </c>
      <c r="L5" s="3"/>
      <c r="M5" s="3"/>
    </row>
    <row r="6" spans="1:13" x14ac:dyDescent="0.2">
      <c r="A6" s="206">
        <v>2</v>
      </c>
      <c r="B6" s="208" t="s">
        <v>26</v>
      </c>
      <c r="C6" s="176" t="s">
        <v>36</v>
      </c>
      <c r="D6" s="177" t="s">
        <v>36</v>
      </c>
      <c r="E6" s="178" t="s">
        <v>36</v>
      </c>
      <c r="F6" s="178" t="s">
        <v>36</v>
      </c>
      <c r="G6" s="268" t="s">
        <v>36</v>
      </c>
      <c r="H6" s="178" t="s">
        <v>36</v>
      </c>
      <c r="I6" s="270" t="s">
        <v>36</v>
      </c>
      <c r="J6" s="178" t="s">
        <v>36</v>
      </c>
      <c r="K6" s="179" t="s">
        <v>36</v>
      </c>
      <c r="L6" s="3"/>
      <c r="M6" s="3"/>
    </row>
    <row r="7" spans="1:13" x14ac:dyDescent="0.2">
      <c r="A7" s="206">
        <v>3</v>
      </c>
      <c r="B7" s="208" t="s">
        <v>27</v>
      </c>
      <c r="C7" s="176" t="s">
        <v>36</v>
      </c>
      <c r="D7" s="177" t="s">
        <v>36</v>
      </c>
      <c r="E7" s="178" t="s">
        <v>36</v>
      </c>
      <c r="F7" s="178" t="s">
        <v>36</v>
      </c>
      <c r="G7" s="268" t="s">
        <v>36</v>
      </c>
      <c r="H7" s="178" t="s">
        <v>36</v>
      </c>
      <c r="I7" s="270" t="s">
        <v>36</v>
      </c>
      <c r="J7" s="178" t="s">
        <v>36</v>
      </c>
      <c r="K7" s="179" t="s">
        <v>36</v>
      </c>
      <c r="L7" s="3"/>
      <c r="M7" s="3"/>
    </row>
    <row r="8" spans="1:13" x14ac:dyDescent="0.2">
      <c r="A8" s="206">
        <v>4</v>
      </c>
      <c r="B8" s="208" t="s">
        <v>32</v>
      </c>
      <c r="C8" s="176" t="s">
        <v>36</v>
      </c>
      <c r="D8" s="177" t="s">
        <v>36</v>
      </c>
      <c r="E8" s="178" t="s">
        <v>36</v>
      </c>
      <c r="F8" s="178" t="s">
        <v>36</v>
      </c>
      <c r="G8" s="268" t="s">
        <v>36</v>
      </c>
      <c r="H8" s="178" t="s">
        <v>36</v>
      </c>
      <c r="I8" s="270" t="s">
        <v>36</v>
      </c>
      <c r="J8" s="178" t="s">
        <v>36</v>
      </c>
      <c r="K8" s="179" t="s">
        <v>36</v>
      </c>
      <c r="L8" s="3"/>
      <c r="M8" s="3"/>
    </row>
    <row r="9" spans="1:13" x14ac:dyDescent="0.2">
      <c r="A9" s="206">
        <v>5</v>
      </c>
      <c r="B9" s="208" t="s">
        <v>34</v>
      </c>
      <c r="C9" s="176" t="s">
        <v>36</v>
      </c>
      <c r="D9" s="177" t="s">
        <v>36</v>
      </c>
      <c r="E9" s="178" t="s">
        <v>36</v>
      </c>
      <c r="F9" s="178" t="s">
        <v>36</v>
      </c>
      <c r="G9" s="268" t="s">
        <v>36</v>
      </c>
      <c r="H9" s="178" t="s">
        <v>36</v>
      </c>
      <c r="I9" s="270" t="s">
        <v>36</v>
      </c>
      <c r="J9" s="178" t="s">
        <v>36</v>
      </c>
      <c r="K9" s="179" t="s">
        <v>36</v>
      </c>
      <c r="L9" s="3"/>
      <c r="M9" s="3"/>
    </row>
    <row r="10" spans="1:13" x14ac:dyDescent="0.2">
      <c r="A10" s="206">
        <v>6</v>
      </c>
      <c r="B10" s="209" t="s">
        <v>28</v>
      </c>
      <c r="C10" s="176" t="s">
        <v>36</v>
      </c>
      <c r="D10" s="177" t="s">
        <v>36</v>
      </c>
      <c r="E10" s="178" t="s">
        <v>36</v>
      </c>
      <c r="F10" s="178" t="s">
        <v>36</v>
      </c>
      <c r="G10" s="268" t="s">
        <v>36</v>
      </c>
      <c r="H10" s="178" t="s">
        <v>36</v>
      </c>
      <c r="I10" s="270" t="s">
        <v>36</v>
      </c>
      <c r="J10" s="178" t="s">
        <v>36</v>
      </c>
      <c r="K10" s="179" t="s">
        <v>36</v>
      </c>
      <c r="L10" s="3"/>
      <c r="M10" s="3"/>
    </row>
    <row r="11" spans="1:13" x14ac:dyDescent="0.2">
      <c r="A11" s="210">
        <v>7</v>
      </c>
      <c r="B11" s="211" t="s">
        <v>30</v>
      </c>
      <c r="C11" s="8"/>
      <c r="D11" s="7"/>
      <c r="E11" s="7">
        <v>1927000</v>
      </c>
      <c r="F11" s="178" t="s">
        <v>36</v>
      </c>
      <c r="G11" s="268" t="s">
        <v>36</v>
      </c>
      <c r="H11" s="269"/>
      <c r="I11" s="270" t="s">
        <v>36</v>
      </c>
      <c r="J11" s="178" t="s">
        <v>36</v>
      </c>
      <c r="K11" s="179" t="s">
        <v>36</v>
      </c>
      <c r="L11" s="3"/>
      <c r="M11" s="3"/>
    </row>
    <row r="12" spans="1:13" x14ac:dyDescent="0.2">
      <c r="A12" s="210">
        <v>8</v>
      </c>
      <c r="B12" s="209" t="s">
        <v>31</v>
      </c>
      <c r="C12" s="8"/>
      <c r="D12" s="7"/>
      <c r="E12" s="7">
        <v>0</v>
      </c>
      <c r="F12" s="178" t="s">
        <v>36</v>
      </c>
      <c r="G12" s="268" t="s">
        <v>36</v>
      </c>
      <c r="H12" s="269"/>
      <c r="I12" s="270" t="s">
        <v>36</v>
      </c>
      <c r="J12" s="178" t="s">
        <v>36</v>
      </c>
      <c r="K12" s="179" t="s">
        <v>36</v>
      </c>
      <c r="L12" s="3"/>
      <c r="M12" s="3"/>
    </row>
    <row r="13" spans="1:13" x14ac:dyDescent="0.2">
      <c r="A13" s="210">
        <v>9</v>
      </c>
      <c r="B13" s="211" t="s">
        <v>29</v>
      </c>
      <c r="C13" s="8"/>
      <c r="D13" s="7"/>
      <c r="E13" s="7">
        <v>0</v>
      </c>
      <c r="F13" s="178" t="s">
        <v>36</v>
      </c>
      <c r="G13" s="268" t="s">
        <v>36</v>
      </c>
      <c r="H13" s="269"/>
      <c r="I13" s="270" t="s">
        <v>36</v>
      </c>
      <c r="J13" s="178" t="s">
        <v>36</v>
      </c>
      <c r="K13" s="179" t="s">
        <v>36</v>
      </c>
      <c r="L13" s="3"/>
      <c r="M13" s="3"/>
    </row>
    <row r="14" spans="1:13" ht="13.5" customHeight="1" x14ac:dyDescent="0.2">
      <c r="A14" s="210">
        <v>10</v>
      </c>
      <c r="B14" s="211" t="s">
        <v>187</v>
      </c>
      <c r="C14" s="8"/>
      <c r="D14" s="7"/>
      <c r="E14" s="7">
        <v>1600000</v>
      </c>
      <c r="F14" s="178" t="s">
        <v>36</v>
      </c>
      <c r="G14" s="268" t="s">
        <v>36</v>
      </c>
      <c r="H14" s="269"/>
      <c r="I14" s="270" t="s">
        <v>36</v>
      </c>
      <c r="J14" s="178" t="s">
        <v>36</v>
      </c>
      <c r="K14" s="179" t="s">
        <v>36</v>
      </c>
      <c r="L14" s="3"/>
      <c r="M14" s="3"/>
    </row>
    <row r="15" spans="1:13" x14ac:dyDescent="0.2">
      <c r="A15" s="210">
        <v>11</v>
      </c>
      <c r="B15" s="211" t="s">
        <v>21</v>
      </c>
      <c r="C15" s="8"/>
      <c r="D15" s="7"/>
      <c r="E15" s="7">
        <v>0</v>
      </c>
      <c r="F15" s="178" t="s">
        <v>36</v>
      </c>
      <c r="G15" s="268" t="s">
        <v>36</v>
      </c>
      <c r="H15" s="269"/>
      <c r="I15" s="270" t="s">
        <v>36</v>
      </c>
      <c r="J15" s="178" t="s">
        <v>36</v>
      </c>
      <c r="K15" s="179" t="s">
        <v>36</v>
      </c>
      <c r="L15" s="3"/>
      <c r="M15" s="3"/>
    </row>
    <row r="16" spans="1:13" x14ac:dyDescent="0.2">
      <c r="A16" s="210">
        <v>12</v>
      </c>
      <c r="B16" s="211" t="s">
        <v>0</v>
      </c>
      <c r="C16" s="8"/>
      <c r="D16" s="7"/>
      <c r="E16" s="7">
        <v>80000</v>
      </c>
      <c r="F16" s="178" t="s">
        <v>36</v>
      </c>
      <c r="G16" s="268" t="s">
        <v>36</v>
      </c>
      <c r="H16" s="269"/>
      <c r="I16" s="270" t="s">
        <v>36</v>
      </c>
      <c r="J16" s="178" t="s">
        <v>36</v>
      </c>
      <c r="K16" s="179" t="s">
        <v>36</v>
      </c>
      <c r="L16" s="3"/>
      <c r="M16" s="3"/>
    </row>
    <row r="17" spans="1:13" x14ac:dyDescent="0.2">
      <c r="A17" s="210">
        <v>13</v>
      </c>
      <c r="B17" s="211" t="s">
        <v>23</v>
      </c>
      <c r="C17" s="8"/>
      <c r="D17" s="7"/>
      <c r="E17" s="7">
        <v>790000</v>
      </c>
      <c r="F17" s="178" t="s">
        <v>36</v>
      </c>
      <c r="G17" s="268" t="s">
        <v>36</v>
      </c>
      <c r="H17" s="269"/>
      <c r="I17" s="270" t="s">
        <v>36</v>
      </c>
      <c r="J17" s="178" t="s">
        <v>36</v>
      </c>
      <c r="K17" s="179" t="s">
        <v>36</v>
      </c>
      <c r="L17" s="3"/>
      <c r="M17" s="3"/>
    </row>
    <row r="18" spans="1:13" x14ac:dyDescent="0.2">
      <c r="A18" s="210">
        <v>14</v>
      </c>
      <c r="B18" s="212" t="s">
        <v>22</v>
      </c>
      <c r="C18" s="8"/>
      <c r="D18" s="7"/>
      <c r="E18" s="7">
        <v>0</v>
      </c>
      <c r="F18" s="178" t="s">
        <v>36</v>
      </c>
      <c r="G18" s="268" t="s">
        <v>36</v>
      </c>
      <c r="H18" s="269"/>
      <c r="I18" s="270" t="s">
        <v>36</v>
      </c>
      <c r="J18" s="178" t="s">
        <v>36</v>
      </c>
      <c r="K18" s="179" t="s">
        <v>36</v>
      </c>
      <c r="L18" s="3"/>
      <c r="M18" s="3"/>
    </row>
    <row r="19" spans="1:13" x14ac:dyDescent="0.2">
      <c r="A19" s="210">
        <v>15</v>
      </c>
      <c r="B19" s="211" t="s">
        <v>1</v>
      </c>
      <c r="C19" s="8"/>
      <c r="D19" s="7"/>
      <c r="E19" s="7">
        <v>0</v>
      </c>
      <c r="F19" s="178" t="s">
        <v>36</v>
      </c>
      <c r="G19" s="268" t="s">
        <v>36</v>
      </c>
      <c r="H19" s="269"/>
      <c r="I19" s="270" t="s">
        <v>36</v>
      </c>
      <c r="J19" s="178" t="s">
        <v>36</v>
      </c>
      <c r="K19" s="179" t="s">
        <v>36</v>
      </c>
      <c r="L19" s="3"/>
      <c r="M19" s="3"/>
    </row>
    <row r="20" spans="1:13" x14ac:dyDescent="0.2">
      <c r="A20" s="210">
        <v>16</v>
      </c>
      <c r="B20" s="211" t="s">
        <v>3</v>
      </c>
      <c r="C20" s="8"/>
      <c r="D20" s="7"/>
      <c r="E20" s="7">
        <v>6000000</v>
      </c>
      <c r="F20" s="178" t="s">
        <v>36</v>
      </c>
      <c r="G20" s="268" t="s">
        <v>36</v>
      </c>
      <c r="H20" s="269"/>
      <c r="I20" s="270" t="s">
        <v>36</v>
      </c>
      <c r="J20" s="178" t="s">
        <v>36</v>
      </c>
      <c r="K20" s="179" t="s">
        <v>36</v>
      </c>
      <c r="L20" s="3"/>
      <c r="M20" s="3"/>
    </row>
    <row r="21" spans="1:13" x14ac:dyDescent="0.2">
      <c r="A21" s="210">
        <v>17</v>
      </c>
      <c r="B21" s="211" t="s">
        <v>2</v>
      </c>
      <c r="C21" s="8"/>
      <c r="D21" s="7"/>
      <c r="E21" s="7">
        <v>0</v>
      </c>
      <c r="F21" s="178" t="s">
        <v>36</v>
      </c>
      <c r="G21" s="268" t="s">
        <v>36</v>
      </c>
      <c r="H21" s="269"/>
      <c r="I21" s="270" t="s">
        <v>36</v>
      </c>
      <c r="J21" s="178" t="s">
        <v>36</v>
      </c>
      <c r="K21" s="179" t="s">
        <v>36</v>
      </c>
      <c r="L21" s="3"/>
      <c r="M21" s="3"/>
    </row>
    <row r="22" spans="1:13" x14ac:dyDescent="0.2">
      <c r="A22" s="210">
        <v>18</v>
      </c>
      <c r="B22" s="211" t="s">
        <v>24</v>
      </c>
      <c r="C22" s="8"/>
      <c r="D22" s="7"/>
      <c r="E22" s="7">
        <v>0</v>
      </c>
      <c r="F22" s="178" t="s">
        <v>36</v>
      </c>
      <c r="G22" s="268" t="s">
        <v>36</v>
      </c>
      <c r="H22" s="269"/>
      <c r="I22" s="270" t="s">
        <v>36</v>
      </c>
      <c r="J22" s="178" t="s">
        <v>36</v>
      </c>
      <c r="K22" s="179" t="s">
        <v>36</v>
      </c>
      <c r="L22" s="3"/>
      <c r="M22" s="3"/>
    </row>
    <row r="23" spans="1:13" x14ac:dyDescent="0.2">
      <c r="A23" s="210">
        <v>19</v>
      </c>
      <c r="B23" s="212" t="s">
        <v>25</v>
      </c>
      <c r="C23" s="8"/>
      <c r="D23" s="7"/>
      <c r="E23" s="7">
        <v>0</v>
      </c>
      <c r="F23" s="178" t="s">
        <v>36</v>
      </c>
      <c r="G23" s="268" t="s">
        <v>36</v>
      </c>
      <c r="H23" s="269"/>
      <c r="I23" s="270" t="s">
        <v>36</v>
      </c>
      <c r="J23" s="178" t="s">
        <v>36</v>
      </c>
      <c r="K23" s="179" t="s">
        <v>36</v>
      </c>
      <c r="L23" s="3"/>
      <c r="M23" s="3"/>
    </row>
    <row r="24" spans="1:13" ht="13.5" customHeight="1" thickBot="1" x14ac:dyDescent="0.25">
      <c r="A24" s="213">
        <v>20</v>
      </c>
      <c r="B24" s="209" t="s">
        <v>87</v>
      </c>
      <c r="C24" s="8"/>
      <c r="D24" s="7"/>
      <c r="E24" s="21">
        <v>0</v>
      </c>
      <c r="F24" s="178" t="s">
        <v>36</v>
      </c>
      <c r="G24" s="272" t="s">
        <v>36</v>
      </c>
      <c r="H24" s="273"/>
      <c r="I24" s="270" t="s">
        <v>36</v>
      </c>
      <c r="J24" s="178" t="s">
        <v>36</v>
      </c>
      <c r="K24" s="274" t="s">
        <v>36</v>
      </c>
      <c r="L24" s="3"/>
      <c r="M24" s="3"/>
    </row>
    <row r="25" spans="1:13" s="263" customFormat="1" ht="16.5" customHeight="1" thickBot="1" x14ac:dyDescent="0.25">
      <c r="A25" s="300" t="s">
        <v>37</v>
      </c>
      <c r="B25" s="301"/>
      <c r="C25" s="39">
        <f t="shared" ref="C25:K25" si="0">C26+C104</f>
        <v>0</v>
      </c>
      <c r="D25" s="39">
        <f t="shared" si="0"/>
        <v>0</v>
      </c>
      <c r="E25" s="39">
        <f t="shared" si="0"/>
        <v>11222920</v>
      </c>
      <c r="F25" s="39">
        <v>825920</v>
      </c>
      <c r="G25" s="40">
        <f t="shared" si="0"/>
        <v>0</v>
      </c>
      <c r="H25" s="39">
        <f t="shared" si="0"/>
        <v>0</v>
      </c>
      <c r="I25" s="40">
        <f t="shared" si="0"/>
        <v>0</v>
      </c>
      <c r="J25" s="39">
        <f t="shared" si="0"/>
        <v>0</v>
      </c>
      <c r="K25" s="180">
        <f t="shared" si="0"/>
        <v>0</v>
      </c>
    </row>
    <row r="26" spans="1:13" s="263" customFormat="1" ht="13.5" customHeight="1" thickBot="1" x14ac:dyDescent="0.25">
      <c r="A26" s="214" t="s">
        <v>10</v>
      </c>
      <c r="B26" s="215" t="s">
        <v>11</v>
      </c>
      <c r="C26" s="181">
        <f>SUM(C27,C33,C39,C43,C47,C51,C55,C59,C64,C68,C78,C85,C88,C93,C98,C101)</f>
        <v>0</v>
      </c>
      <c r="D26" s="181">
        <f t="shared" ref="D26:H26" si="1">SUM(D27,D33,D39,D43,D47,D51,D55,D59,D64,D68,D78,D85,D88,D93,D98,D101)</f>
        <v>0</v>
      </c>
      <c r="E26" s="181">
        <f t="shared" si="1"/>
        <v>6222920</v>
      </c>
      <c r="F26" s="181">
        <f>SUM(F27,F33,F39,F43,F47,F51,F59,F68,F85)</f>
        <v>0</v>
      </c>
      <c r="G26" s="181">
        <f>SUM(G27,G33,G39,G43,G47,G51,G59,G68,G85)</f>
        <v>0</v>
      </c>
      <c r="H26" s="181">
        <f t="shared" si="1"/>
        <v>0</v>
      </c>
      <c r="I26" s="181">
        <f>SUM(I27,I33,I39,I43,I47,I51,I59,I68,I85)</f>
        <v>0</v>
      </c>
      <c r="J26" s="181">
        <f>SUM(J27,J33,J39,J43,J47,J51,J59,J68,J85)</f>
        <v>0</v>
      </c>
      <c r="K26" s="182"/>
    </row>
    <row r="27" spans="1:13" s="263" customFormat="1" ht="13.5" customHeight="1" thickBot="1" x14ac:dyDescent="0.25">
      <c r="A27" s="216" t="s">
        <v>5</v>
      </c>
      <c r="B27" s="216" t="s">
        <v>63</v>
      </c>
      <c r="C27" s="183">
        <f t="shared" ref="C27:H27" si="2">SUM(C28:C32)</f>
        <v>0</v>
      </c>
      <c r="D27" s="184">
        <f t="shared" si="2"/>
        <v>0</v>
      </c>
      <c r="E27" s="185">
        <f t="shared" si="2"/>
        <v>3172435</v>
      </c>
      <c r="F27" s="184">
        <f>SUM(F28,F31)</f>
        <v>0</v>
      </c>
      <c r="G27" s="184">
        <f>SUM(G28,G31)</f>
        <v>0</v>
      </c>
      <c r="H27" s="184">
        <f t="shared" si="2"/>
        <v>0</v>
      </c>
      <c r="I27" s="184">
        <f>SUM(I28,I31)</f>
        <v>0</v>
      </c>
      <c r="J27" s="184">
        <f>SUM(J28:J32)</f>
        <v>0</v>
      </c>
      <c r="K27" s="186"/>
    </row>
    <row r="28" spans="1:13" ht="13.5" customHeight="1" x14ac:dyDescent="0.2">
      <c r="A28" s="217" t="s">
        <v>12</v>
      </c>
      <c r="B28" s="217" t="s">
        <v>48</v>
      </c>
      <c r="C28" s="1"/>
      <c r="D28" s="2"/>
      <c r="E28" s="4">
        <v>295000</v>
      </c>
      <c r="F28" s="2"/>
      <c r="G28" s="4"/>
      <c r="H28" s="2"/>
      <c r="I28" s="4"/>
      <c r="J28" s="2"/>
      <c r="K28" s="5"/>
    </row>
    <row r="29" spans="1:13" ht="13.5" customHeight="1" x14ac:dyDescent="0.2">
      <c r="A29" s="218"/>
      <c r="B29" s="219" t="s">
        <v>6</v>
      </c>
      <c r="C29" s="8"/>
      <c r="D29" s="7"/>
      <c r="E29" s="6">
        <v>19610</v>
      </c>
      <c r="F29" s="7"/>
      <c r="G29" s="6"/>
      <c r="H29" s="7"/>
      <c r="I29" s="6"/>
      <c r="J29" s="7"/>
      <c r="K29" s="9"/>
    </row>
    <row r="30" spans="1:13" ht="13.5" customHeight="1" x14ac:dyDescent="0.2">
      <c r="A30" s="220"/>
      <c r="B30" s="219" t="s">
        <v>61</v>
      </c>
      <c r="C30" s="12"/>
      <c r="D30" s="11"/>
      <c r="E30" s="10">
        <v>0</v>
      </c>
      <c r="F30" s="11"/>
      <c r="G30" s="10"/>
      <c r="H30" s="11"/>
      <c r="I30" s="10"/>
      <c r="J30" s="11"/>
      <c r="K30" s="13"/>
    </row>
    <row r="31" spans="1:13" ht="27.75" customHeight="1" x14ac:dyDescent="0.2">
      <c r="A31" s="220"/>
      <c r="B31" s="219" t="s">
        <v>188</v>
      </c>
      <c r="C31" s="12"/>
      <c r="D31" s="11"/>
      <c r="E31" s="10">
        <v>2857825</v>
      </c>
      <c r="F31" s="11"/>
      <c r="G31" s="10"/>
      <c r="H31" s="11"/>
      <c r="I31" s="10"/>
      <c r="J31" s="11"/>
      <c r="K31" s="13"/>
    </row>
    <row r="32" spans="1:13" ht="13.5" thickBot="1" x14ac:dyDescent="0.25">
      <c r="A32" s="220"/>
      <c r="B32" s="219" t="s">
        <v>127</v>
      </c>
      <c r="C32" s="154"/>
      <c r="D32" s="46"/>
      <c r="E32" s="45"/>
      <c r="F32" s="46"/>
      <c r="G32" s="45"/>
      <c r="H32" s="46"/>
      <c r="I32" s="45"/>
      <c r="J32" s="46"/>
      <c r="K32" s="47"/>
    </row>
    <row r="33" spans="1:11" s="263" customFormat="1" ht="13.5" customHeight="1" thickBot="1" x14ac:dyDescent="0.25">
      <c r="A33" s="216" t="s">
        <v>7</v>
      </c>
      <c r="B33" s="216" t="s">
        <v>64</v>
      </c>
      <c r="C33" s="183">
        <f>SUM(C34:C38)</f>
        <v>0</v>
      </c>
      <c r="D33" s="183">
        <f t="shared" ref="D33:H33" si="3">SUM(D34:D38)</f>
        <v>0</v>
      </c>
      <c r="E33" s="183">
        <f t="shared" si="3"/>
        <v>1351538</v>
      </c>
      <c r="F33" s="184">
        <f t="shared" si="3"/>
        <v>0</v>
      </c>
      <c r="G33" s="185">
        <f t="shared" ref="G33:I33" si="4">SUM(G34:G37)</f>
        <v>0</v>
      </c>
      <c r="H33" s="184">
        <f t="shared" si="3"/>
        <v>0</v>
      </c>
      <c r="I33" s="185">
        <f t="shared" si="4"/>
        <v>0</v>
      </c>
      <c r="J33" s="184">
        <f>SUM(J34:J37)</f>
        <v>0</v>
      </c>
      <c r="K33" s="186"/>
    </row>
    <row r="34" spans="1:11" ht="13.5" customHeight="1" x14ac:dyDescent="0.2">
      <c r="A34" s="221" t="s">
        <v>12</v>
      </c>
      <c r="B34" s="222" t="s">
        <v>8</v>
      </c>
      <c r="C34" s="14"/>
      <c r="D34" s="14"/>
      <c r="E34" s="14">
        <v>450000</v>
      </c>
      <c r="F34" s="15"/>
      <c r="G34" s="14"/>
      <c r="H34" s="15"/>
      <c r="I34" s="16"/>
      <c r="J34" s="16"/>
      <c r="K34" s="19"/>
    </row>
    <row r="35" spans="1:11" ht="13.5" customHeight="1" x14ac:dyDescent="0.2">
      <c r="A35" s="223"/>
      <c r="B35" s="224" t="s">
        <v>9</v>
      </c>
      <c r="C35" s="8"/>
      <c r="D35" s="8"/>
      <c r="E35" s="8">
        <v>700000</v>
      </c>
      <c r="F35" s="7"/>
      <c r="G35" s="8"/>
      <c r="H35" s="7"/>
      <c r="I35" s="17"/>
      <c r="J35" s="17"/>
      <c r="K35" s="9"/>
    </row>
    <row r="36" spans="1:11" ht="13.5" customHeight="1" x14ac:dyDescent="0.2">
      <c r="A36" s="223"/>
      <c r="B36" s="224" t="s">
        <v>54</v>
      </c>
      <c r="C36" s="8"/>
      <c r="D36" s="8"/>
      <c r="E36" s="8">
        <v>201538</v>
      </c>
      <c r="F36" s="7"/>
      <c r="G36" s="8"/>
      <c r="H36" s="7"/>
      <c r="I36" s="17"/>
      <c r="J36" s="17"/>
      <c r="K36" s="9"/>
    </row>
    <row r="37" spans="1:11" ht="13.5" customHeight="1" x14ac:dyDescent="0.2">
      <c r="A37" s="223"/>
      <c r="B37" s="224" t="s">
        <v>55</v>
      </c>
      <c r="C37" s="8"/>
      <c r="D37" s="8"/>
      <c r="E37" s="8">
        <v>0</v>
      </c>
      <c r="F37" s="7"/>
      <c r="G37" s="8"/>
      <c r="H37" s="7"/>
      <c r="I37" s="17"/>
      <c r="J37" s="17"/>
      <c r="K37" s="9"/>
    </row>
    <row r="38" spans="1:11" ht="13.5" customHeight="1" thickBot="1" x14ac:dyDescent="0.25">
      <c r="A38" s="225"/>
      <c r="B38" s="226"/>
      <c r="C38" s="12"/>
      <c r="D38" s="12"/>
      <c r="E38" s="12">
        <v>0</v>
      </c>
      <c r="F38" s="11"/>
      <c r="G38" s="12"/>
      <c r="H38" s="11"/>
      <c r="I38" s="25"/>
      <c r="J38" s="25"/>
      <c r="K38" s="13"/>
    </row>
    <row r="39" spans="1:11" s="263" customFormat="1" ht="15.75" customHeight="1" thickBot="1" x14ac:dyDescent="0.25">
      <c r="A39" s="227" t="s">
        <v>13</v>
      </c>
      <c r="B39" s="228" t="s">
        <v>76</v>
      </c>
      <c r="C39" s="183">
        <f>SUM(C40:C42)</f>
        <v>0</v>
      </c>
      <c r="D39" s="183">
        <f t="shared" ref="D39:J39" si="5">SUM(D40:D42)</f>
        <v>0</v>
      </c>
      <c r="E39" s="183">
        <f t="shared" si="5"/>
        <v>0</v>
      </c>
      <c r="F39" s="184">
        <f t="shared" si="5"/>
        <v>0</v>
      </c>
      <c r="G39" s="183">
        <f t="shared" si="5"/>
        <v>0</v>
      </c>
      <c r="H39" s="183">
        <f t="shared" si="5"/>
        <v>0</v>
      </c>
      <c r="I39" s="184">
        <f t="shared" si="5"/>
        <v>0</v>
      </c>
      <c r="J39" s="184">
        <f t="shared" si="5"/>
        <v>0</v>
      </c>
      <c r="K39" s="186"/>
    </row>
    <row r="40" spans="1:11" ht="12.75" customHeight="1" x14ac:dyDescent="0.2">
      <c r="A40" s="229" t="s">
        <v>12</v>
      </c>
      <c r="B40" s="222" t="s">
        <v>56</v>
      </c>
      <c r="C40" s="14"/>
      <c r="D40" s="14"/>
      <c r="E40" s="14">
        <v>0</v>
      </c>
      <c r="F40" s="15"/>
      <c r="G40" s="18"/>
      <c r="H40" s="15"/>
      <c r="I40" s="16"/>
      <c r="J40" s="16"/>
      <c r="K40" s="19"/>
    </row>
    <row r="41" spans="1:11" ht="12.75" customHeight="1" x14ac:dyDescent="0.2">
      <c r="A41" s="230"/>
      <c r="B41" s="224"/>
      <c r="C41" s="8"/>
      <c r="D41" s="8"/>
      <c r="E41" s="8">
        <v>0</v>
      </c>
      <c r="F41" s="7"/>
      <c r="G41" s="6"/>
      <c r="H41" s="7"/>
      <c r="I41" s="17"/>
      <c r="J41" s="17"/>
      <c r="K41" s="9"/>
    </row>
    <row r="42" spans="1:11" ht="12.75" customHeight="1" thickBot="1" x14ac:dyDescent="0.25">
      <c r="A42" s="231"/>
      <c r="B42" s="232"/>
      <c r="C42" s="22"/>
      <c r="D42" s="22"/>
      <c r="E42" s="22">
        <v>0</v>
      </c>
      <c r="F42" s="21"/>
      <c r="G42" s="20"/>
      <c r="H42" s="21"/>
      <c r="I42" s="24"/>
      <c r="J42" s="24"/>
      <c r="K42" s="23"/>
    </row>
    <row r="43" spans="1:11" s="263" customFormat="1" ht="14.25" customHeight="1" thickBot="1" x14ac:dyDescent="0.25">
      <c r="A43" s="227" t="s">
        <v>14</v>
      </c>
      <c r="B43" s="233" t="s">
        <v>77</v>
      </c>
      <c r="C43" s="183">
        <f>SUM(C44:C46)</f>
        <v>0</v>
      </c>
      <c r="D43" s="183">
        <f t="shared" ref="D43:J43" si="6">SUM(D44:D46)</f>
        <v>0</v>
      </c>
      <c r="E43" s="183">
        <f t="shared" si="6"/>
        <v>0</v>
      </c>
      <c r="F43" s="184">
        <f t="shared" si="6"/>
        <v>0</v>
      </c>
      <c r="G43" s="183">
        <f t="shared" si="6"/>
        <v>0</v>
      </c>
      <c r="H43" s="183">
        <f t="shared" si="6"/>
        <v>0</v>
      </c>
      <c r="I43" s="183">
        <f t="shared" si="6"/>
        <v>0</v>
      </c>
      <c r="J43" s="184">
        <f t="shared" si="6"/>
        <v>0</v>
      </c>
      <c r="K43" s="186"/>
    </row>
    <row r="44" spans="1:11" ht="12.75" customHeight="1" x14ac:dyDescent="0.2">
      <c r="A44" s="229" t="s">
        <v>12</v>
      </c>
      <c r="B44" s="222" t="s">
        <v>56</v>
      </c>
      <c r="C44" s="14"/>
      <c r="D44" s="14"/>
      <c r="E44" s="14">
        <v>0</v>
      </c>
      <c r="F44" s="15"/>
      <c r="G44" s="14"/>
      <c r="H44" s="15"/>
      <c r="I44" s="16"/>
      <c r="J44" s="16"/>
      <c r="K44" s="19"/>
    </row>
    <row r="45" spans="1:11" ht="12.75" customHeight="1" x14ac:dyDescent="0.2">
      <c r="A45" s="230"/>
      <c r="B45" s="224"/>
      <c r="C45" s="8"/>
      <c r="D45" s="8"/>
      <c r="E45" s="8">
        <v>0</v>
      </c>
      <c r="F45" s="7">
        <v>0</v>
      </c>
      <c r="G45" s="8"/>
      <c r="H45" s="7"/>
      <c r="I45" s="17"/>
      <c r="J45" s="17"/>
      <c r="K45" s="9"/>
    </row>
    <row r="46" spans="1:11" ht="12.75" customHeight="1" thickBot="1" x14ac:dyDescent="0.25">
      <c r="A46" s="231"/>
      <c r="B46" s="232"/>
      <c r="C46" s="22"/>
      <c r="D46" s="22"/>
      <c r="E46" s="22">
        <v>0</v>
      </c>
      <c r="F46" s="21"/>
      <c r="G46" s="22"/>
      <c r="H46" s="21"/>
      <c r="I46" s="24"/>
      <c r="J46" s="24"/>
      <c r="K46" s="23"/>
    </row>
    <row r="47" spans="1:11" s="263" customFormat="1" ht="16.5" customHeight="1" thickBot="1" x14ac:dyDescent="0.25">
      <c r="A47" s="234" t="s">
        <v>15</v>
      </c>
      <c r="B47" s="234" t="s">
        <v>65</v>
      </c>
      <c r="C47" s="187">
        <f>SUM(C48:C50)</f>
        <v>0</v>
      </c>
      <c r="D47" s="183">
        <f t="shared" ref="D47:J47" si="7">SUM(D48:D50)</f>
        <v>0</v>
      </c>
      <c r="E47" s="183">
        <f t="shared" si="7"/>
        <v>70665</v>
      </c>
      <c r="F47" s="184">
        <f t="shared" si="7"/>
        <v>0</v>
      </c>
      <c r="G47" s="184">
        <f t="shared" si="7"/>
        <v>0</v>
      </c>
      <c r="H47" s="183">
        <f t="shared" si="7"/>
        <v>0</v>
      </c>
      <c r="I47" s="184">
        <f t="shared" si="7"/>
        <v>0</v>
      </c>
      <c r="J47" s="188">
        <f t="shared" si="7"/>
        <v>0</v>
      </c>
      <c r="K47" s="189"/>
    </row>
    <row r="48" spans="1:11" ht="12.75" customHeight="1" x14ac:dyDescent="0.2">
      <c r="A48" s="222" t="s">
        <v>12</v>
      </c>
      <c r="B48" s="222" t="s">
        <v>190</v>
      </c>
      <c r="C48" s="18"/>
      <c r="D48" s="14"/>
      <c r="E48" s="14">
        <v>70665</v>
      </c>
      <c r="F48" s="15"/>
      <c r="G48" s="14"/>
      <c r="H48" s="15"/>
      <c r="I48" s="16"/>
      <c r="J48" s="16"/>
      <c r="K48" s="19"/>
    </row>
    <row r="49" spans="1:11" ht="12.75" customHeight="1" x14ac:dyDescent="0.2">
      <c r="A49" s="224"/>
      <c r="B49" s="224"/>
      <c r="C49" s="6"/>
      <c r="D49" s="8"/>
      <c r="E49" s="8">
        <v>0</v>
      </c>
      <c r="F49" s="7"/>
      <c r="G49" s="8"/>
      <c r="H49" s="7"/>
      <c r="I49" s="17"/>
      <c r="J49" s="17"/>
      <c r="K49" s="9"/>
    </row>
    <row r="50" spans="1:11" ht="12.75" customHeight="1" thickBot="1" x14ac:dyDescent="0.25">
      <c r="A50" s="232"/>
      <c r="B50" s="232"/>
      <c r="C50" s="20"/>
      <c r="D50" s="22"/>
      <c r="E50" s="22"/>
      <c r="F50" s="21"/>
      <c r="G50" s="22"/>
      <c r="H50" s="21"/>
      <c r="I50" s="24"/>
      <c r="J50" s="24"/>
      <c r="K50" s="23"/>
    </row>
    <row r="51" spans="1:11" s="263" customFormat="1" ht="15.75" customHeight="1" thickBot="1" x14ac:dyDescent="0.25">
      <c r="A51" s="216" t="s">
        <v>72</v>
      </c>
      <c r="B51" s="216" t="s">
        <v>66</v>
      </c>
      <c r="C51" s="183">
        <f>SUM(C52:C54)</f>
        <v>0</v>
      </c>
      <c r="D51" s="183">
        <f t="shared" ref="D51:J51" si="8">SUM(D52:D54)</f>
        <v>0</v>
      </c>
      <c r="E51" s="183">
        <f t="shared" si="8"/>
        <v>0</v>
      </c>
      <c r="F51" s="184">
        <f t="shared" si="8"/>
        <v>0</v>
      </c>
      <c r="G51" s="184">
        <f t="shared" si="8"/>
        <v>0</v>
      </c>
      <c r="H51" s="183">
        <f t="shared" si="8"/>
        <v>0</v>
      </c>
      <c r="I51" s="184">
        <f t="shared" si="8"/>
        <v>0</v>
      </c>
      <c r="J51" s="184">
        <f t="shared" si="8"/>
        <v>0</v>
      </c>
      <c r="K51" s="186"/>
    </row>
    <row r="52" spans="1:11" ht="12.75" customHeight="1" x14ac:dyDescent="0.2">
      <c r="A52" s="217" t="s">
        <v>12</v>
      </c>
      <c r="B52" s="235" t="s">
        <v>189</v>
      </c>
      <c r="C52" s="14"/>
      <c r="D52" s="14"/>
      <c r="E52" s="14">
        <v>0</v>
      </c>
      <c r="F52" s="15"/>
      <c r="G52" s="18"/>
      <c r="H52" s="15"/>
      <c r="I52" s="16"/>
      <c r="J52" s="16"/>
      <c r="K52" s="19"/>
    </row>
    <row r="53" spans="1:11" ht="12.75" customHeight="1" x14ac:dyDescent="0.2">
      <c r="A53" s="236"/>
      <c r="B53" s="219"/>
      <c r="C53" s="8"/>
      <c r="D53" s="8"/>
      <c r="E53" s="8"/>
      <c r="F53" s="7"/>
      <c r="G53" s="6"/>
      <c r="H53" s="7"/>
      <c r="I53" s="17"/>
      <c r="J53" s="17"/>
      <c r="K53" s="9"/>
    </row>
    <row r="54" spans="1:11" ht="12.75" customHeight="1" thickBot="1" x14ac:dyDescent="0.25">
      <c r="A54" s="236"/>
      <c r="B54" s="237"/>
      <c r="C54" s="22"/>
      <c r="D54" s="22"/>
      <c r="E54" s="22"/>
      <c r="F54" s="21"/>
      <c r="G54" s="20"/>
      <c r="H54" s="21"/>
      <c r="I54" s="24"/>
      <c r="J54" s="24"/>
      <c r="K54" s="23"/>
    </row>
    <row r="55" spans="1:11" s="263" customFormat="1" ht="13.5" customHeight="1" thickBot="1" x14ac:dyDescent="0.25">
      <c r="A55" s="227" t="s">
        <v>75</v>
      </c>
      <c r="B55" s="238" t="s">
        <v>78</v>
      </c>
      <c r="C55" s="190">
        <f>SUM(C56:C58)</f>
        <v>0</v>
      </c>
      <c r="D55" s="190">
        <f t="shared" ref="D55:J55" si="9">SUM(D56:D58)</f>
        <v>0</v>
      </c>
      <c r="E55" s="190">
        <f t="shared" si="9"/>
        <v>219000</v>
      </c>
      <c r="F55" s="191">
        <v>0</v>
      </c>
      <c r="G55" s="191">
        <v>0</v>
      </c>
      <c r="H55" s="190">
        <f t="shared" si="9"/>
        <v>0</v>
      </c>
      <c r="I55" s="191">
        <v>0</v>
      </c>
      <c r="J55" s="184">
        <f t="shared" si="9"/>
        <v>0</v>
      </c>
      <c r="K55" s="189"/>
    </row>
    <row r="56" spans="1:11" ht="13.5" customHeight="1" x14ac:dyDescent="0.2">
      <c r="A56" s="239" t="s">
        <v>12</v>
      </c>
      <c r="B56" s="222" t="s">
        <v>56</v>
      </c>
      <c r="C56" s="53"/>
      <c r="D56" s="27"/>
      <c r="E56" s="27">
        <v>219000</v>
      </c>
      <c r="F56" s="26"/>
      <c r="G56" s="27"/>
      <c r="H56" s="26"/>
      <c r="I56" s="29"/>
      <c r="J56" s="29"/>
      <c r="K56" s="28"/>
    </row>
    <row r="57" spans="1:11" ht="13.5" customHeight="1" x14ac:dyDescent="0.2">
      <c r="A57" s="240"/>
      <c r="B57" s="224"/>
      <c r="C57" s="38"/>
      <c r="D57" s="30"/>
      <c r="E57" s="30">
        <v>0</v>
      </c>
      <c r="F57" s="31"/>
      <c r="G57" s="30"/>
      <c r="H57" s="31"/>
      <c r="I57" s="32"/>
      <c r="J57" s="32"/>
      <c r="K57" s="33"/>
    </row>
    <row r="58" spans="1:11" ht="13.5" customHeight="1" thickBot="1" x14ac:dyDescent="0.25">
      <c r="A58" s="241"/>
      <c r="B58" s="232"/>
      <c r="C58" s="54"/>
      <c r="D58" s="34"/>
      <c r="E58" s="34">
        <v>0</v>
      </c>
      <c r="F58" s="35"/>
      <c r="G58" s="34"/>
      <c r="H58" s="35"/>
      <c r="I58" s="36"/>
      <c r="J58" s="36"/>
      <c r="K58" s="37"/>
    </row>
    <row r="59" spans="1:11" s="263" customFormat="1" ht="13.5" customHeight="1" thickBot="1" x14ac:dyDescent="0.25">
      <c r="A59" s="242" t="s">
        <v>73</v>
      </c>
      <c r="B59" s="242" t="s">
        <v>67</v>
      </c>
      <c r="C59" s="190">
        <f>SUM(C60:C63)</f>
        <v>0</v>
      </c>
      <c r="D59" s="190">
        <f t="shared" ref="D59:J59" si="10">SUM(D60:D63)</f>
        <v>0</v>
      </c>
      <c r="E59" s="190">
        <f t="shared" si="10"/>
        <v>1306830</v>
      </c>
      <c r="F59" s="191">
        <f>SUM(F60,F61,F62)</f>
        <v>0</v>
      </c>
      <c r="G59" s="191">
        <f>SUM(G60,G61,G62)</f>
        <v>0</v>
      </c>
      <c r="H59" s="190">
        <f t="shared" si="10"/>
        <v>0</v>
      </c>
      <c r="I59" s="191">
        <f>SUM(I60,I61,I62)</f>
        <v>0</v>
      </c>
      <c r="J59" s="184">
        <f t="shared" si="10"/>
        <v>0</v>
      </c>
      <c r="K59" s="189"/>
    </row>
    <row r="60" spans="1:11" ht="13.5" customHeight="1" x14ac:dyDescent="0.2">
      <c r="A60" s="243" t="s">
        <v>12</v>
      </c>
      <c r="B60" s="244" t="s">
        <v>50</v>
      </c>
      <c r="C60" s="14"/>
      <c r="D60" s="14"/>
      <c r="E60" s="14">
        <v>0</v>
      </c>
      <c r="F60" s="15"/>
      <c r="G60" s="18"/>
      <c r="H60" s="15"/>
      <c r="I60" s="16"/>
      <c r="J60" s="16"/>
      <c r="K60" s="19"/>
    </row>
    <row r="61" spans="1:11" ht="41.25" customHeight="1" x14ac:dyDescent="0.2">
      <c r="A61" s="245"/>
      <c r="B61" s="246" t="s">
        <v>129</v>
      </c>
      <c r="C61" s="8"/>
      <c r="D61" s="8"/>
      <c r="E61" s="8">
        <v>1306830</v>
      </c>
      <c r="F61" s="7"/>
      <c r="G61" s="6"/>
      <c r="H61" s="7"/>
      <c r="I61" s="17"/>
      <c r="J61" s="17"/>
      <c r="K61" s="9"/>
    </row>
    <row r="62" spans="1:11" x14ac:dyDescent="0.2">
      <c r="A62" s="247"/>
      <c r="B62" s="248"/>
      <c r="C62" s="12"/>
      <c r="D62" s="12"/>
      <c r="E62" s="12">
        <v>0</v>
      </c>
      <c r="F62" s="11"/>
      <c r="G62" s="10"/>
      <c r="H62" s="11"/>
      <c r="I62" s="25"/>
      <c r="J62" s="25"/>
      <c r="K62" s="13"/>
    </row>
    <row r="63" spans="1:11" ht="13.5" customHeight="1" thickBot="1" x14ac:dyDescent="0.25">
      <c r="A63" s="249"/>
      <c r="B63" s="250" t="s">
        <v>127</v>
      </c>
      <c r="C63" s="48"/>
      <c r="D63" s="48"/>
      <c r="E63" s="48"/>
      <c r="F63" s="49"/>
      <c r="G63" s="52"/>
      <c r="H63" s="49"/>
      <c r="I63" s="50"/>
      <c r="J63" s="50"/>
      <c r="K63" s="51"/>
    </row>
    <row r="64" spans="1:11" s="263" customFormat="1" ht="13.5" customHeight="1" thickBot="1" x14ac:dyDescent="0.25">
      <c r="A64" s="242" t="s">
        <v>83</v>
      </c>
      <c r="B64" s="242" t="s">
        <v>91</v>
      </c>
      <c r="C64" s="190">
        <f>SUM(C65:C67)</f>
        <v>0</v>
      </c>
      <c r="D64" s="190">
        <f t="shared" ref="D64:J64" si="11">SUM(D65:D67)</f>
        <v>0</v>
      </c>
      <c r="E64" s="190">
        <f t="shared" si="11"/>
        <v>8841</v>
      </c>
      <c r="F64" s="191">
        <v>0</v>
      </c>
      <c r="G64" s="190">
        <v>0</v>
      </c>
      <c r="H64" s="190">
        <f t="shared" si="11"/>
        <v>0</v>
      </c>
      <c r="I64" s="190">
        <v>0</v>
      </c>
      <c r="J64" s="184">
        <f t="shared" si="11"/>
        <v>0</v>
      </c>
      <c r="K64" s="189"/>
    </row>
    <row r="65" spans="1:16" ht="13.5" customHeight="1" x14ac:dyDescent="0.2">
      <c r="A65" s="251" t="s">
        <v>12</v>
      </c>
      <c r="B65" s="235" t="s">
        <v>88</v>
      </c>
      <c r="C65" s="27"/>
      <c r="D65" s="27"/>
      <c r="E65" s="27">
        <v>0</v>
      </c>
      <c r="F65" s="26"/>
      <c r="G65" s="53"/>
      <c r="H65" s="26"/>
      <c r="I65" s="29"/>
      <c r="J65" s="29"/>
      <c r="K65" s="28"/>
    </row>
    <row r="66" spans="1:16" ht="13.5" customHeight="1" x14ac:dyDescent="0.2">
      <c r="A66" s="251"/>
      <c r="B66" s="219" t="s">
        <v>89</v>
      </c>
      <c r="C66" s="30"/>
      <c r="D66" s="30"/>
      <c r="E66" s="30">
        <v>7917</v>
      </c>
      <c r="F66" s="31"/>
      <c r="G66" s="38"/>
      <c r="H66" s="31"/>
      <c r="I66" s="32"/>
      <c r="J66" s="32"/>
      <c r="K66" s="33"/>
    </row>
    <row r="67" spans="1:16" ht="13.5" customHeight="1" thickBot="1" x14ac:dyDescent="0.25">
      <c r="A67" s="251"/>
      <c r="B67" s="237" t="s">
        <v>90</v>
      </c>
      <c r="C67" s="34"/>
      <c r="D67" s="34"/>
      <c r="E67" s="34">
        <v>924</v>
      </c>
      <c r="F67" s="35"/>
      <c r="G67" s="54"/>
      <c r="H67" s="35"/>
      <c r="I67" s="36"/>
      <c r="J67" s="36"/>
      <c r="K67" s="37"/>
    </row>
    <row r="68" spans="1:16" s="263" customFormat="1" ht="13.5" customHeight="1" thickBot="1" x14ac:dyDescent="0.25">
      <c r="A68" s="242" t="s">
        <v>84</v>
      </c>
      <c r="B68" s="238" t="s">
        <v>93</v>
      </c>
      <c r="C68" s="190">
        <f>SUM(C69:C77)</f>
        <v>0</v>
      </c>
      <c r="D68" s="190">
        <f t="shared" ref="D68:J68" si="12">SUM(D69:D77)</f>
        <v>0</v>
      </c>
      <c r="E68" s="190">
        <f t="shared" si="12"/>
        <v>59391</v>
      </c>
      <c r="F68" s="191">
        <f>SUM(F77)</f>
        <v>0</v>
      </c>
      <c r="G68" s="191">
        <f>SUM(G77)</f>
        <v>0</v>
      </c>
      <c r="H68" s="190">
        <f t="shared" si="12"/>
        <v>0</v>
      </c>
      <c r="I68" s="191">
        <f>SUM(I77)</f>
        <v>0</v>
      </c>
      <c r="J68" s="184">
        <f t="shared" si="12"/>
        <v>0</v>
      </c>
      <c r="K68" s="189"/>
    </row>
    <row r="69" spans="1:16" ht="13.5" customHeight="1" x14ac:dyDescent="0.2">
      <c r="A69" s="239" t="s">
        <v>12</v>
      </c>
      <c r="B69" s="222" t="s">
        <v>92</v>
      </c>
      <c r="C69" s="27"/>
      <c r="D69" s="27"/>
      <c r="E69" s="27">
        <v>0</v>
      </c>
      <c r="F69" s="26"/>
      <c r="G69" s="53"/>
      <c r="H69" s="26"/>
      <c r="I69" s="29"/>
      <c r="J69" s="29"/>
      <c r="K69" s="28"/>
    </row>
    <row r="70" spans="1:16" ht="13.5" customHeight="1" x14ac:dyDescent="0.2">
      <c r="A70" s="240"/>
      <c r="B70" s="224" t="s">
        <v>94</v>
      </c>
      <c r="C70" s="30"/>
      <c r="D70" s="30"/>
      <c r="E70" s="30">
        <v>0</v>
      </c>
      <c r="F70" s="31"/>
      <c r="G70" s="38"/>
      <c r="H70" s="31"/>
      <c r="I70" s="32"/>
      <c r="J70" s="32"/>
      <c r="K70" s="33"/>
    </row>
    <row r="71" spans="1:16" ht="13.5" customHeight="1" x14ac:dyDescent="0.2">
      <c r="A71" s="240"/>
      <c r="B71" s="224" t="s">
        <v>95</v>
      </c>
      <c r="C71" s="30"/>
      <c r="D71" s="30"/>
      <c r="E71" s="30">
        <v>0</v>
      </c>
      <c r="F71" s="31"/>
      <c r="G71" s="38"/>
      <c r="H71" s="31"/>
      <c r="I71" s="32"/>
      <c r="J71" s="32"/>
      <c r="K71" s="33"/>
    </row>
    <row r="72" spans="1:16" s="155" customFormat="1" ht="13.5" customHeight="1" x14ac:dyDescent="0.2">
      <c r="A72" s="240"/>
      <c r="B72" s="224" t="s">
        <v>96</v>
      </c>
      <c r="C72" s="30"/>
      <c r="D72" s="30"/>
      <c r="E72" s="30">
        <v>53074</v>
      </c>
      <c r="F72" s="31"/>
      <c r="G72" s="38"/>
      <c r="H72" s="31"/>
      <c r="I72" s="32"/>
      <c r="J72" s="32"/>
      <c r="K72" s="33"/>
    </row>
    <row r="73" spans="1:16" s="155" customFormat="1" ht="13.5" customHeight="1" x14ac:dyDescent="0.2">
      <c r="A73" s="240"/>
      <c r="B73" s="224" t="s">
        <v>97</v>
      </c>
      <c r="C73" s="30"/>
      <c r="D73" s="30"/>
      <c r="E73" s="30">
        <v>0</v>
      </c>
      <c r="F73" s="31"/>
      <c r="G73" s="38"/>
      <c r="H73" s="31"/>
      <c r="I73" s="32"/>
      <c r="J73" s="32"/>
      <c r="K73" s="33"/>
    </row>
    <row r="74" spans="1:16" s="155" customFormat="1" ht="13.5" customHeight="1" x14ac:dyDescent="0.2">
      <c r="A74" s="240"/>
      <c r="B74" s="224" t="s">
        <v>24</v>
      </c>
      <c r="C74" s="30"/>
      <c r="D74" s="30"/>
      <c r="E74" s="30">
        <v>0</v>
      </c>
      <c r="F74" s="31"/>
      <c r="G74" s="38"/>
      <c r="H74" s="31"/>
      <c r="I74" s="32"/>
      <c r="J74" s="32"/>
      <c r="K74" s="33"/>
    </row>
    <row r="75" spans="1:16" s="155" customFormat="1" ht="13.5" customHeight="1" x14ac:dyDescent="0.2">
      <c r="A75" s="240"/>
      <c r="B75" s="224" t="s">
        <v>98</v>
      </c>
      <c r="C75" s="30"/>
      <c r="D75" s="30"/>
      <c r="E75" s="30">
        <v>0</v>
      </c>
      <c r="F75" s="31"/>
      <c r="G75" s="38"/>
      <c r="H75" s="31"/>
      <c r="I75" s="32"/>
      <c r="J75" s="32"/>
      <c r="K75" s="33"/>
    </row>
    <row r="76" spans="1:16" s="155" customFormat="1" ht="13.5" customHeight="1" x14ac:dyDescent="0.2">
      <c r="A76" s="252"/>
      <c r="B76" s="224" t="s">
        <v>99</v>
      </c>
      <c r="C76" s="41"/>
      <c r="D76" s="41"/>
      <c r="E76" s="41">
        <v>6317</v>
      </c>
      <c r="F76" s="42"/>
      <c r="G76" s="55"/>
      <c r="H76" s="42"/>
      <c r="I76" s="43"/>
      <c r="J76" s="43"/>
      <c r="K76" s="44"/>
      <c r="P76" s="156"/>
    </row>
    <row r="77" spans="1:16" s="155" customFormat="1" ht="27" customHeight="1" thickBot="1" x14ac:dyDescent="0.25">
      <c r="A77" s="241"/>
      <c r="B77" s="253" t="s">
        <v>128</v>
      </c>
      <c r="C77" s="22"/>
      <c r="D77" s="22"/>
      <c r="E77" s="22"/>
      <c r="F77" s="21"/>
      <c r="G77" s="22"/>
      <c r="H77" s="21"/>
      <c r="I77" s="20"/>
      <c r="J77" s="22"/>
      <c r="K77" s="21"/>
    </row>
    <row r="78" spans="1:16" s="264" customFormat="1" ht="27" customHeight="1" thickBot="1" x14ac:dyDescent="0.25">
      <c r="A78" s="242" t="s">
        <v>85</v>
      </c>
      <c r="B78" s="242" t="s">
        <v>101</v>
      </c>
      <c r="C78" s="190">
        <f>SUM(C79:C84)</f>
        <v>0</v>
      </c>
      <c r="D78" s="190">
        <f t="shared" ref="D78:J78" si="13">SUM(D79:D84)</f>
        <v>0</v>
      </c>
      <c r="E78" s="190">
        <f t="shared" si="13"/>
        <v>34220</v>
      </c>
      <c r="F78" s="191">
        <v>0</v>
      </c>
      <c r="G78" s="190">
        <v>0</v>
      </c>
      <c r="H78" s="190">
        <f t="shared" si="13"/>
        <v>0</v>
      </c>
      <c r="I78" s="190">
        <v>0</v>
      </c>
      <c r="J78" s="192">
        <f t="shared" si="13"/>
        <v>0</v>
      </c>
      <c r="K78" s="189"/>
    </row>
    <row r="79" spans="1:16" ht="13.5" customHeight="1" x14ac:dyDescent="0.2">
      <c r="A79" s="239" t="s">
        <v>12</v>
      </c>
      <c r="B79" s="235" t="s">
        <v>100</v>
      </c>
      <c r="C79" s="27"/>
      <c r="D79" s="27"/>
      <c r="E79" s="26">
        <v>34220</v>
      </c>
      <c r="F79" s="26"/>
      <c r="G79" s="53"/>
      <c r="H79" s="26"/>
      <c r="I79" s="29"/>
      <c r="J79" s="29"/>
      <c r="K79" s="28"/>
    </row>
    <row r="80" spans="1:16" ht="13.5" customHeight="1" x14ac:dyDescent="0.2">
      <c r="A80" s="240"/>
      <c r="B80" s="219" t="s">
        <v>102</v>
      </c>
      <c r="C80" s="30"/>
      <c r="D80" s="30"/>
      <c r="E80" s="31">
        <v>0</v>
      </c>
      <c r="F80" s="31"/>
      <c r="G80" s="38"/>
      <c r="H80" s="31"/>
      <c r="I80" s="32"/>
      <c r="J80" s="32"/>
      <c r="K80" s="33"/>
    </row>
    <row r="81" spans="1:11" ht="13.5" customHeight="1" x14ac:dyDescent="0.2">
      <c r="A81" s="240"/>
      <c r="B81" s="219" t="s">
        <v>103</v>
      </c>
      <c r="C81" s="30"/>
      <c r="D81" s="30"/>
      <c r="E81" s="31">
        <v>0</v>
      </c>
      <c r="F81" s="31"/>
      <c r="G81" s="38"/>
      <c r="H81" s="31"/>
      <c r="I81" s="32"/>
      <c r="J81" s="32"/>
      <c r="K81" s="33"/>
    </row>
    <row r="82" spans="1:11" ht="13.5" customHeight="1" x14ac:dyDescent="0.2">
      <c r="A82" s="240"/>
      <c r="B82" s="219" t="s">
        <v>104</v>
      </c>
      <c r="C82" s="30"/>
      <c r="D82" s="30"/>
      <c r="E82" s="31">
        <v>0</v>
      </c>
      <c r="F82" s="31"/>
      <c r="G82" s="38"/>
      <c r="H82" s="31"/>
      <c r="I82" s="32"/>
      <c r="J82" s="32"/>
      <c r="K82" s="33"/>
    </row>
    <row r="83" spans="1:11" ht="13.5" customHeight="1" x14ac:dyDescent="0.2">
      <c r="A83" s="240"/>
      <c r="B83" s="219" t="s">
        <v>105</v>
      </c>
      <c r="C83" s="30"/>
      <c r="D83" s="30"/>
      <c r="E83" s="31">
        <v>0</v>
      </c>
      <c r="F83" s="31"/>
      <c r="G83" s="38"/>
      <c r="H83" s="31"/>
      <c r="I83" s="32"/>
      <c r="J83" s="32"/>
      <c r="K83" s="33"/>
    </row>
    <row r="84" spans="1:11" ht="12.75" customHeight="1" thickBot="1" x14ac:dyDescent="0.25">
      <c r="A84" s="241"/>
      <c r="B84" s="237" t="s">
        <v>106</v>
      </c>
      <c r="C84" s="34"/>
      <c r="D84" s="34"/>
      <c r="E84" s="35"/>
      <c r="F84" s="35"/>
      <c r="G84" s="54"/>
      <c r="H84" s="35"/>
      <c r="I84" s="36"/>
      <c r="J84" s="36"/>
      <c r="K84" s="37"/>
    </row>
    <row r="85" spans="1:11" s="265" customFormat="1" ht="31.5" customHeight="1" thickBot="1" x14ac:dyDescent="0.25">
      <c r="A85" s="216" t="s">
        <v>174</v>
      </c>
      <c r="B85" s="227" t="s">
        <v>177</v>
      </c>
      <c r="C85" s="193">
        <f>SUM(C86:C87)</f>
        <v>0</v>
      </c>
      <c r="D85" s="193">
        <f t="shared" ref="D85:J85" si="14">SUM(D86:D87)</f>
        <v>0</v>
      </c>
      <c r="E85" s="193">
        <f t="shared" si="14"/>
        <v>0</v>
      </c>
      <c r="F85" s="184">
        <f t="shared" si="14"/>
        <v>0</v>
      </c>
      <c r="G85" s="193">
        <f t="shared" si="14"/>
        <v>0</v>
      </c>
      <c r="H85" s="193">
        <f t="shared" si="14"/>
        <v>0</v>
      </c>
      <c r="I85" s="193">
        <f t="shared" si="14"/>
        <v>0</v>
      </c>
      <c r="J85" s="193">
        <f t="shared" si="14"/>
        <v>0</v>
      </c>
      <c r="K85" s="194"/>
    </row>
    <row r="86" spans="1:11" s="157" customFormat="1" ht="13.5" customHeight="1" x14ac:dyDescent="0.2">
      <c r="A86" s="254"/>
      <c r="B86" s="222" t="s">
        <v>48</v>
      </c>
      <c r="C86" s="14"/>
      <c r="D86" s="14"/>
      <c r="E86" s="14">
        <v>0</v>
      </c>
      <c r="F86" s="15"/>
      <c r="G86" s="18"/>
      <c r="H86" s="15"/>
      <c r="I86" s="16"/>
      <c r="J86" s="16"/>
      <c r="K86" s="19"/>
    </row>
    <row r="87" spans="1:11" s="157" customFormat="1" ht="13.5" customHeight="1" thickBot="1" x14ac:dyDescent="0.25">
      <c r="A87" s="255"/>
      <c r="B87" s="250" t="s">
        <v>50</v>
      </c>
      <c r="C87" s="21"/>
      <c r="D87" s="21"/>
      <c r="E87" s="21">
        <v>0</v>
      </c>
      <c r="F87" s="21"/>
      <c r="G87" s="21"/>
      <c r="H87" s="21"/>
      <c r="I87" s="21"/>
      <c r="J87" s="21"/>
      <c r="K87" s="23"/>
    </row>
    <row r="88" spans="1:11" s="263" customFormat="1" ht="13.5" customHeight="1" thickBot="1" x14ac:dyDescent="0.25">
      <c r="A88" s="242" t="s">
        <v>175</v>
      </c>
      <c r="B88" s="242" t="s">
        <v>115</v>
      </c>
      <c r="C88" s="190">
        <f>SUM(C89:C92)</f>
        <v>0</v>
      </c>
      <c r="D88" s="190">
        <f t="shared" ref="D88:J88" si="15">SUM(D89:D92)</f>
        <v>0</v>
      </c>
      <c r="E88" s="190">
        <f t="shared" si="15"/>
        <v>0</v>
      </c>
      <c r="F88" s="191">
        <v>0</v>
      </c>
      <c r="G88" s="190">
        <v>0</v>
      </c>
      <c r="H88" s="190">
        <f t="shared" si="15"/>
        <v>0</v>
      </c>
      <c r="I88" s="190">
        <v>0</v>
      </c>
      <c r="J88" s="192">
        <f t="shared" si="15"/>
        <v>0</v>
      </c>
      <c r="K88" s="189"/>
    </row>
    <row r="89" spans="1:11" ht="13.5" customHeight="1" x14ac:dyDescent="0.2">
      <c r="A89" s="239" t="s">
        <v>12</v>
      </c>
      <c r="B89" s="235" t="s">
        <v>116</v>
      </c>
      <c r="C89" s="27"/>
      <c r="D89" s="27"/>
      <c r="E89" s="26"/>
      <c r="F89" s="26"/>
      <c r="G89" s="53"/>
      <c r="H89" s="26"/>
      <c r="I89" s="29"/>
      <c r="J89" s="29"/>
      <c r="K89" s="28"/>
    </row>
    <row r="90" spans="1:11" ht="13.5" customHeight="1" x14ac:dyDescent="0.2">
      <c r="A90" s="240"/>
      <c r="B90" s="219" t="s">
        <v>117</v>
      </c>
      <c r="C90" s="30"/>
      <c r="D90" s="30"/>
      <c r="E90" s="31"/>
      <c r="F90" s="31"/>
      <c r="G90" s="38"/>
      <c r="H90" s="31"/>
      <c r="I90" s="32"/>
      <c r="J90" s="32"/>
      <c r="K90" s="33"/>
    </row>
    <row r="91" spans="1:11" ht="13.5" customHeight="1" x14ac:dyDescent="0.2">
      <c r="A91" s="240"/>
      <c r="B91" s="219" t="s">
        <v>118</v>
      </c>
      <c r="C91" s="30"/>
      <c r="D91" s="30"/>
      <c r="E91" s="31"/>
      <c r="F91" s="31"/>
      <c r="G91" s="38"/>
      <c r="H91" s="31"/>
      <c r="I91" s="32"/>
      <c r="J91" s="32"/>
      <c r="K91" s="33"/>
    </row>
    <row r="92" spans="1:11" ht="13.5" customHeight="1" thickBot="1" x14ac:dyDescent="0.25">
      <c r="A92" s="252"/>
      <c r="B92" s="256" t="s">
        <v>119</v>
      </c>
      <c r="C92" s="41"/>
      <c r="D92" s="41"/>
      <c r="E92" s="42"/>
      <c r="F92" s="42"/>
      <c r="G92" s="55"/>
      <c r="H92" s="42"/>
      <c r="I92" s="43"/>
      <c r="J92" s="43"/>
      <c r="K92" s="44"/>
    </row>
    <row r="93" spans="1:11" s="263" customFormat="1" ht="13.5" customHeight="1" thickBot="1" x14ac:dyDescent="0.25">
      <c r="A93" s="216" t="s">
        <v>113</v>
      </c>
      <c r="B93" s="216" t="s">
        <v>120</v>
      </c>
      <c r="C93" s="183">
        <f>SUM(C94:C97)</f>
        <v>0</v>
      </c>
      <c r="D93" s="183">
        <f t="shared" ref="D93:J93" si="16">SUM(D94:D97)</f>
        <v>0</v>
      </c>
      <c r="E93" s="183">
        <f t="shared" si="16"/>
        <v>0</v>
      </c>
      <c r="F93" s="184">
        <v>0</v>
      </c>
      <c r="G93" s="183">
        <v>0</v>
      </c>
      <c r="H93" s="183">
        <f t="shared" si="16"/>
        <v>0</v>
      </c>
      <c r="I93" s="183">
        <v>0</v>
      </c>
      <c r="J93" s="184">
        <f t="shared" si="16"/>
        <v>0</v>
      </c>
      <c r="K93" s="186"/>
    </row>
    <row r="94" spans="1:11" ht="13.5" customHeight="1" x14ac:dyDescent="0.2">
      <c r="A94" s="239" t="s">
        <v>12</v>
      </c>
      <c r="B94" s="235" t="s">
        <v>121</v>
      </c>
      <c r="C94" s="27"/>
      <c r="D94" s="27"/>
      <c r="E94" s="26"/>
      <c r="F94" s="26"/>
      <c r="G94" s="53"/>
      <c r="H94" s="26"/>
      <c r="I94" s="29"/>
      <c r="J94" s="29"/>
      <c r="K94" s="28"/>
    </row>
    <row r="95" spans="1:11" ht="13.5" customHeight="1" x14ac:dyDescent="0.2">
      <c r="A95" s="240"/>
      <c r="B95" s="219" t="s">
        <v>122</v>
      </c>
      <c r="C95" s="30"/>
      <c r="D95" s="30"/>
      <c r="E95" s="31"/>
      <c r="F95" s="31"/>
      <c r="G95" s="38"/>
      <c r="H95" s="31"/>
      <c r="I95" s="32"/>
      <c r="J95" s="32"/>
      <c r="K95" s="33"/>
    </row>
    <row r="96" spans="1:11" ht="13.5" customHeight="1" x14ac:dyDescent="0.2">
      <c r="A96" s="240"/>
      <c r="B96" s="219" t="s">
        <v>123</v>
      </c>
      <c r="C96" s="30"/>
      <c r="D96" s="30"/>
      <c r="E96" s="31"/>
      <c r="F96" s="31"/>
      <c r="G96" s="38"/>
      <c r="H96" s="31"/>
      <c r="I96" s="32"/>
      <c r="J96" s="32"/>
      <c r="K96" s="33"/>
    </row>
    <row r="97" spans="1:16" ht="13.5" customHeight="1" thickBot="1" x14ac:dyDescent="0.25">
      <c r="A97" s="252"/>
      <c r="B97" s="256" t="s">
        <v>124</v>
      </c>
      <c r="C97" s="41"/>
      <c r="D97" s="41"/>
      <c r="E97" s="42"/>
      <c r="F97" s="42"/>
      <c r="G97" s="55"/>
      <c r="H97" s="42"/>
      <c r="I97" s="43"/>
      <c r="J97" s="43"/>
      <c r="K97" s="44"/>
    </row>
    <row r="98" spans="1:16" s="263" customFormat="1" ht="28.5" customHeight="1" thickBot="1" x14ac:dyDescent="0.25">
      <c r="A98" s="216" t="s">
        <v>114</v>
      </c>
      <c r="B98" s="216" t="s">
        <v>125</v>
      </c>
      <c r="C98" s="183">
        <f t="shared" ref="C98:J98" si="17">SUM(C99:C100)</f>
        <v>0</v>
      </c>
      <c r="D98" s="183">
        <f t="shared" si="17"/>
        <v>0</v>
      </c>
      <c r="E98" s="183">
        <f t="shared" si="17"/>
        <v>0</v>
      </c>
      <c r="F98" s="184">
        <v>0</v>
      </c>
      <c r="G98" s="183">
        <v>0</v>
      </c>
      <c r="H98" s="183">
        <f t="shared" si="17"/>
        <v>0</v>
      </c>
      <c r="I98" s="183">
        <v>0</v>
      </c>
      <c r="J98" s="184">
        <f t="shared" si="17"/>
        <v>0</v>
      </c>
      <c r="K98" s="186"/>
    </row>
    <row r="99" spans="1:16" ht="28.5" customHeight="1" x14ac:dyDescent="0.2">
      <c r="A99" s="239" t="s">
        <v>12</v>
      </c>
      <c r="B99" s="235" t="s">
        <v>112</v>
      </c>
      <c r="C99" s="27"/>
      <c r="D99" s="27"/>
      <c r="E99" s="27"/>
      <c r="F99" s="26"/>
      <c r="G99" s="53"/>
      <c r="H99" s="26"/>
      <c r="I99" s="29"/>
      <c r="J99" s="29"/>
      <c r="K99" s="28"/>
    </row>
    <row r="100" spans="1:16" ht="13.5" customHeight="1" thickBot="1" x14ac:dyDescent="0.25">
      <c r="A100" s="241"/>
      <c r="B100" s="237" t="s">
        <v>126</v>
      </c>
      <c r="C100" s="34"/>
      <c r="D100" s="34"/>
      <c r="E100" s="34"/>
      <c r="F100" s="35"/>
      <c r="G100" s="54"/>
      <c r="H100" s="35"/>
      <c r="I100" s="36"/>
      <c r="J100" s="36"/>
      <c r="K100" s="37"/>
    </row>
    <row r="101" spans="1:16" s="263" customFormat="1" ht="13.5" customHeight="1" thickBot="1" x14ac:dyDescent="0.25">
      <c r="A101" s="242" t="s">
        <v>176</v>
      </c>
      <c r="B101" s="242" t="s">
        <v>107</v>
      </c>
      <c r="C101" s="190">
        <f>SUM(C102:C103)</f>
        <v>0</v>
      </c>
      <c r="D101" s="190">
        <f t="shared" ref="D101:J101" si="18">SUM(D102:D103)</f>
        <v>0</v>
      </c>
      <c r="E101" s="190">
        <f t="shared" si="18"/>
        <v>0</v>
      </c>
      <c r="F101" s="191">
        <v>0</v>
      </c>
      <c r="G101" s="190">
        <v>0</v>
      </c>
      <c r="H101" s="190">
        <f t="shared" si="18"/>
        <v>0</v>
      </c>
      <c r="I101" s="190">
        <v>0</v>
      </c>
      <c r="J101" s="195">
        <f t="shared" si="18"/>
        <v>0</v>
      </c>
      <c r="K101" s="189"/>
    </row>
    <row r="102" spans="1:16" ht="13.5" customHeight="1" x14ac:dyDescent="0.2">
      <c r="A102" s="229" t="s">
        <v>12</v>
      </c>
      <c r="B102" s="222" t="s">
        <v>108</v>
      </c>
      <c r="C102" s="26"/>
      <c r="D102" s="26"/>
      <c r="E102" s="26"/>
      <c r="F102" s="26"/>
      <c r="G102" s="26"/>
      <c r="H102" s="26"/>
      <c r="I102" s="26"/>
      <c r="J102" s="26"/>
      <c r="K102" s="28"/>
    </row>
    <row r="103" spans="1:16" ht="13.5" customHeight="1" x14ac:dyDescent="0.2">
      <c r="A103" s="230"/>
      <c r="B103" s="224" t="s">
        <v>109</v>
      </c>
      <c r="C103" s="31"/>
      <c r="D103" s="31"/>
      <c r="E103" s="31"/>
      <c r="F103" s="31"/>
      <c r="G103" s="31"/>
      <c r="H103" s="31"/>
      <c r="I103" s="31"/>
      <c r="J103" s="31"/>
      <c r="K103" s="33"/>
    </row>
    <row r="104" spans="1:16" s="263" customFormat="1" ht="13.5" customHeight="1" thickBot="1" x14ac:dyDescent="0.25">
      <c r="A104" s="279" t="s">
        <v>16</v>
      </c>
      <c r="B104" s="280" t="s">
        <v>17</v>
      </c>
      <c r="C104" s="281">
        <f>SUM(C105,C109,C111,C113,C115)</f>
        <v>0</v>
      </c>
      <c r="D104" s="281">
        <f t="shared" ref="D104:H104" si="19">SUM(D105,D109,D111,D113,D115)</f>
        <v>0</v>
      </c>
      <c r="E104" s="281">
        <f t="shared" si="19"/>
        <v>5000000</v>
      </c>
      <c r="F104" s="281">
        <f>SUM(F105,F109,F113)</f>
        <v>825920</v>
      </c>
      <c r="G104" s="281">
        <f>SUM(G105,G109,G113)</f>
        <v>0</v>
      </c>
      <c r="H104" s="281">
        <f t="shared" si="19"/>
        <v>0</v>
      </c>
      <c r="I104" s="281">
        <f>SUM(I105,I109,I113)</f>
        <v>0</v>
      </c>
      <c r="J104" s="281">
        <f>SUM(J105,J109,J113)</f>
        <v>0</v>
      </c>
      <c r="K104" s="282"/>
    </row>
    <row r="105" spans="1:16" s="263" customFormat="1" ht="13.5" customHeight="1" thickBot="1" x14ac:dyDescent="0.25">
      <c r="A105" s="227" t="s">
        <v>18</v>
      </c>
      <c r="B105" s="242" t="s">
        <v>68</v>
      </c>
      <c r="C105" s="196">
        <f t="shared" ref="C105:I105" si="20">SUM(C106:C108)</f>
        <v>0</v>
      </c>
      <c r="D105" s="196">
        <f t="shared" si="20"/>
        <v>0</v>
      </c>
      <c r="E105" s="196">
        <f t="shared" si="20"/>
        <v>3714499</v>
      </c>
      <c r="F105" s="192">
        <f t="shared" si="20"/>
        <v>825920</v>
      </c>
      <c r="G105" s="196">
        <f t="shared" si="20"/>
        <v>0</v>
      </c>
      <c r="H105" s="196">
        <f t="shared" si="20"/>
        <v>0</v>
      </c>
      <c r="I105" s="196">
        <f t="shared" si="20"/>
        <v>0</v>
      </c>
      <c r="J105" s="192">
        <f>SUM(J106:J108)</f>
        <v>0</v>
      </c>
      <c r="K105" s="197"/>
    </row>
    <row r="106" spans="1:16" ht="13.5" customHeight="1" x14ac:dyDescent="0.2">
      <c r="A106" s="235" t="s">
        <v>12</v>
      </c>
      <c r="B106" s="235" t="s">
        <v>57</v>
      </c>
      <c r="C106" s="1"/>
      <c r="D106" s="2"/>
      <c r="E106" s="4">
        <v>3714499</v>
      </c>
      <c r="F106" s="2">
        <v>825920</v>
      </c>
      <c r="G106" s="4"/>
      <c r="H106" s="2"/>
      <c r="I106" s="4"/>
      <c r="J106" s="2"/>
      <c r="K106" s="5"/>
    </row>
    <row r="107" spans="1:16" x14ac:dyDescent="0.2">
      <c r="A107" s="219"/>
      <c r="B107" s="219" t="s">
        <v>58</v>
      </c>
      <c r="C107" s="1"/>
      <c r="D107" s="2"/>
      <c r="E107" s="4"/>
      <c r="F107" s="2"/>
      <c r="G107" s="4"/>
      <c r="H107" s="2"/>
      <c r="I107" s="4"/>
      <c r="J107" s="2"/>
      <c r="K107" s="5"/>
    </row>
    <row r="108" spans="1:16" ht="13.5" customHeight="1" thickBot="1" x14ac:dyDescent="0.25">
      <c r="A108" s="237"/>
      <c r="B108" s="237" t="s">
        <v>20</v>
      </c>
      <c r="C108" s="8"/>
      <c r="D108" s="7"/>
      <c r="E108" s="6"/>
      <c r="F108" s="7"/>
      <c r="G108" s="6"/>
      <c r="H108" s="7"/>
      <c r="I108" s="6"/>
      <c r="J108" s="7"/>
      <c r="K108" s="9"/>
    </row>
    <row r="109" spans="1:16" s="263" customFormat="1" ht="13.5" customHeight="1" thickBot="1" x14ac:dyDescent="0.25">
      <c r="A109" s="257" t="s">
        <v>19</v>
      </c>
      <c r="B109" s="257" t="s">
        <v>69</v>
      </c>
      <c r="C109" s="183">
        <f t="shared" ref="C109:I109" si="21">SUM(C110)</f>
        <v>0</v>
      </c>
      <c r="D109" s="183">
        <f t="shared" si="21"/>
        <v>0</v>
      </c>
      <c r="E109" s="183">
        <f t="shared" si="21"/>
        <v>1255501</v>
      </c>
      <c r="F109" s="184">
        <f t="shared" si="21"/>
        <v>0</v>
      </c>
      <c r="G109" s="183">
        <f t="shared" si="21"/>
        <v>0</v>
      </c>
      <c r="H109" s="183">
        <f t="shared" si="21"/>
        <v>0</v>
      </c>
      <c r="I109" s="183">
        <f t="shared" si="21"/>
        <v>0</v>
      </c>
      <c r="J109" s="184">
        <f>SUM(J110)</f>
        <v>0</v>
      </c>
      <c r="K109" s="186"/>
      <c r="M109" s="266"/>
      <c r="N109" s="267"/>
      <c r="O109" s="266"/>
      <c r="P109" s="266"/>
    </row>
    <row r="110" spans="1:16" ht="13.5" customHeight="1" thickBot="1" x14ac:dyDescent="0.25">
      <c r="A110" s="217"/>
      <c r="B110" s="217" t="s">
        <v>59</v>
      </c>
      <c r="C110" s="1"/>
      <c r="D110" s="2"/>
      <c r="E110" s="4">
        <v>1255501</v>
      </c>
      <c r="F110" s="2"/>
      <c r="G110" s="4"/>
      <c r="H110" s="2"/>
      <c r="I110" s="4"/>
      <c r="J110" s="2"/>
      <c r="K110" s="5"/>
      <c r="M110" s="158"/>
      <c r="N110" s="159"/>
      <c r="O110" s="158"/>
      <c r="P110" s="158"/>
    </row>
    <row r="111" spans="1:16" s="263" customFormat="1" ht="13.5" customHeight="1" thickBot="1" x14ac:dyDescent="0.25">
      <c r="A111" s="216" t="s">
        <v>79</v>
      </c>
      <c r="B111" s="233" t="s">
        <v>80</v>
      </c>
      <c r="C111" s="183">
        <f>SUM(C112)</f>
        <v>0</v>
      </c>
      <c r="D111" s="183">
        <f t="shared" ref="D111:J111" si="22">SUM(D112)</f>
        <v>0</v>
      </c>
      <c r="E111" s="183">
        <f t="shared" si="22"/>
        <v>0</v>
      </c>
      <c r="F111" s="184">
        <v>0</v>
      </c>
      <c r="G111" s="183">
        <v>0</v>
      </c>
      <c r="H111" s="183">
        <f t="shared" si="22"/>
        <v>0</v>
      </c>
      <c r="I111" s="183">
        <v>0</v>
      </c>
      <c r="J111" s="183">
        <f t="shared" si="22"/>
        <v>0</v>
      </c>
      <c r="K111" s="186"/>
      <c r="M111" s="266"/>
      <c r="N111" s="267"/>
      <c r="O111" s="266"/>
      <c r="P111" s="266"/>
    </row>
    <row r="112" spans="1:16" ht="13.5" customHeight="1" thickBot="1" x14ac:dyDescent="0.25">
      <c r="A112" s="258" t="s">
        <v>12</v>
      </c>
      <c r="B112" s="259" t="s">
        <v>56</v>
      </c>
      <c r="C112" s="160"/>
      <c r="D112" s="161"/>
      <c r="E112" s="161"/>
      <c r="F112" s="161"/>
      <c r="G112" s="160"/>
      <c r="H112" s="161"/>
      <c r="I112" s="162"/>
      <c r="J112" s="161"/>
      <c r="K112" s="163"/>
      <c r="M112" s="158"/>
      <c r="N112" s="159"/>
      <c r="O112" s="158"/>
      <c r="P112" s="158"/>
    </row>
    <row r="113" spans="1:16" s="263" customFormat="1" ht="13.5" customHeight="1" thickBot="1" x14ac:dyDescent="0.25">
      <c r="A113" s="257" t="s">
        <v>74</v>
      </c>
      <c r="B113" s="234" t="s">
        <v>70</v>
      </c>
      <c r="C113" s="183">
        <f t="shared" ref="C113:I113" si="23">SUM(C114)</f>
        <v>0</v>
      </c>
      <c r="D113" s="183">
        <f t="shared" si="23"/>
        <v>0</v>
      </c>
      <c r="E113" s="183">
        <f t="shared" si="23"/>
        <v>30000</v>
      </c>
      <c r="F113" s="184">
        <f t="shared" si="23"/>
        <v>0</v>
      </c>
      <c r="G113" s="183">
        <f t="shared" si="23"/>
        <v>0</v>
      </c>
      <c r="H113" s="183">
        <f t="shared" si="23"/>
        <v>0</v>
      </c>
      <c r="I113" s="183">
        <f t="shared" si="23"/>
        <v>0</v>
      </c>
      <c r="J113" s="184">
        <f>SUM(J114)</f>
        <v>0</v>
      </c>
      <c r="K113" s="186"/>
      <c r="M113" s="266"/>
      <c r="N113" s="267"/>
      <c r="O113" s="266"/>
      <c r="P113" s="266"/>
    </row>
    <row r="114" spans="1:16" ht="13.5" customHeight="1" thickBot="1" x14ac:dyDescent="0.25">
      <c r="A114" s="217"/>
      <c r="B114" s="248" t="s">
        <v>62</v>
      </c>
      <c r="C114" s="1"/>
      <c r="D114" s="2"/>
      <c r="E114" s="4">
        <v>30000</v>
      </c>
      <c r="F114" s="2"/>
      <c r="G114" s="4"/>
      <c r="H114" s="2"/>
      <c r="I114" s="4"/>
      <c r="J114" s="2"/>
      <c r="K114" s="5"/>
    </row>
    <row r="115" spans="1:16" s="263" customFormat="1" ht="13.5" customHeight="1" thickBot="1" x14ac:dyDescent="0.25">
      <c r="A115" s="216" t="s">
        <v>81</v>
      </c>
      <c r="B115" s="233" t="s">
        <v>82</v>
      </c>
      <c r="C115" s="183">
        <f t="shared" ref="C115:H115" si="24">SUM(C116)</f>
        <v>0</v>
      </c>
      <c r="D115" s="183">
        <f t="shared" si="24"/>
        <v>0</v>
      </c>
      <c r="E115" s="183">
        <f t="shared" si="24"/>
        <v>0</v>
      </c>
      <c r="F115" s="184">
        <v>0</v>
      </c>
      <c r="G115" s="183">
        <v>0</v>
      </c>
      <c r="H115" s="183">
        <f t="shared" si="24"/>
        <v>0</v>
      </c>
      <c r="I115" s="183">
        <v>0</v>
      </c>
      <c r="J115" s="184">
        <f>SUM(J116)</f>
        <v>0</v>
      </c>
      <c r="K115" s="186"/>
    </row>
    <row r="116" spans="1:16" ht="13.5" customHeight="1" thickBot="1" x14ac:dyDescent="0.25">
      <c r="A116" s="260" t="s">
        <v>12</v>
      </c>
      <c r="B116" s="261" t="s">
        <v>56</v>
      </c>
      <c r="C116" s="164"/>
      <c r="D116" s="165"/>
      <c r="E116" s="165"/>
      <c r="F116" s="165"/>
      <c r="G116" s="164"/>
      <c r="H116" s="165"/>
      <c r="I116" s="166"/>
      <c r="J116" s="165"/>
      <c r="K116" s="167"/>
    </row>
    <row r="117" spans="1:16" s="263" customFormat="1" ht="13.5" customHeight="1" thickBot="1" x14ac:dyDescent="0.25">
      <c r="A117" s="318" t="s">
        <v>4</v>
      </c>
      <c r="B117" s="319"/>
      <c r="C117" s="198">
        <f t="shared" ref="C117:J117" si="25">C25</f>
        <v>0</v>
      </c>
      <c r="D117" s="198">
        <f t="shared" si="25"/>
        <v>0</v>
      </c>
      <c r="E117" s="198">
        <f t="shared" si="25"/>
        <v>11222920</v>
      </c>
      <c r="F117" s="199">
        <f t="shared" si="25"/>
        <v>825920</v>
      </c>
      <c r="G117" s="198">
        <f t="shared" si="25"/>
        <v>0</v>
      </c>
      <c r="H117" s="199">
        <f t="shared" si="25"/>
        <v>0</v>
      </c>
      <c r="I117" s="200">
        <f t="shared" si="25"/>
        <v>0</v>
      </c>
      <c r="J117" s="199">
        <f t="shared" si="25"/>
        <v>0</v>
      </c>
      <c r="K117" s="201"/>
    </row>
    <row r="118" spans="1:16" s="263" customFormat="1" ht="13.5" customHeight="1" thickBot="1" x14ac:dyDescent="0.25">
      <c r="A118" s="304" t="s">
        <v>110</v>
      </c>
      <c r="B118" s="305"/>
      <c r="C118" s="39">
        <f t="shared" ref="C118:J118" si="26">C4-C25</f>
        <v>0</v>
      </c>
      <c r="D118" s="39">
        <f t="shared" si="26"/>
        <v>0</v>
      </c>
      <c r="E118" s="39">
        <f t="shared" si="26"/>
        <v>0</v>
      </c>
      <c r="F118" s="39">
        <f t="shared" si="26"/>
        <v>0</v>
      </c>
      <c r="G118" s="40">
        <f t="shared" si="26"/>
        <v>0</v>
      </c>
      <c r="H118" s="39">
        <f t="shared" si="26"/>
        <v>0</v>
      </c>
      <c r="I118" s="56">
        <f t="shared" si="26"/>
        <v>0</v>
      </c>
      <c r="J118" s="39">
        <f t="shared" si="26"/>
        <v>0</v>
      </c>
      <c r="K118" s="276"/>
    </row>
    <row r="119" spans="1:16" ht="13.5" thickBot="1" x14ac:dyDescent="0.25">
      <c r="M119" s="3"/>
    </row>
    <row r="120" spans="1:16" ht="42.75" customHeight="1" x14ac:dyDescent="0.2">
      <c r="A120" s="316" t="s">
        <v>38</v>
      </c>
      <c r="B120" s="317"/>
      <c r="C120" s="278"/>
      <c r="D120" s="278"/>
      <c r="E120" s="202"/>
      <c r="F120" s="204" t="s">
        <v>171</v>
      </c>
      <c r="G120" s="168" t="s">
        <v>172</v>
      </c>
      <c r="H120" s="169" t="s">
        <v>173</v>
      </c>
      <c r="I120" s="170"/>
      <c r="J120" s="170"/>
      <c r="M120" s="3"/>
    </row>
    <row r="121" spans="1:16" ht="15.75" customHeight="1" thickBot="1" x14ac:dyDescent="0.25">
      <c r="A121" s="321" t="s">
        <v>39</v>
      </c>
      <c r="B121" s="322"/>
      <c r="C121" s="275"/>
      <c r="D121" s="275"/>
      <c r="E121" s="203"/>
      <c r="F121" s="205">
        <f>100-(F5/E25*100)</f>
        <v>92.64077441521458</v>
      </c>
      <c r="G121" s="172">
        <f>100-(G5/E25*100)</f>
        <v>100</v>
      </c>
      <c r="H121" s="171" t="e">
        <f>100-(I5/H25*100)</f>
        <v>#DIV/0!</v>
      </c>
      <c r="I121" s="170"/>
      <c r="J121" s="170"/>
      <c r="M121" s="3"/>
    </row>
    <row r="122" spans="1:16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6" ht="12.75" customHeight="1" x14ac:dyDescent="0.2">
      <c r="A123" s="315" t="s">
        <v>86</v>
      </c>
      <c r="B123" s="315"/>
      <c r="C123" s="315"/>
      <c r="D123" s="315"/>
    </row>
    <row r="125" spans="1:16" ht="12" customHeight="1" thickBot="1" x14ac:dyDescent="0.25">
      <c r="A125" s="320" t="s">
        <v>60</v>
      </c>
      <c r="B125" s="320"/>
    </row>
    <row r="126" spans="1:16" ht="12" customHeight="1" x14ac:dyDescent="0.2">
      <c r="A126" s="306"/>
      <c r="B126" s="307"/>
      <c r="C126" s="307"/>
      <c r="D126" s="308"/>
    </row>
    <row r="127" spans="1:16" ht="12" customHeight="1" x14ac:dyDescent="0.2">
      <c r="A127" s="309"/>
      <c r="B127" s="310"/>
      <c r="C127" s="310"/>
      <c r="D127" s="311"/>
    </row>
    <row r="128" spans="1:16" ht="12" customHeight="1" x14ac:dyDescent="0.2">
      <c r="A128" s="309"/>
      <c r="B128" s="310"/>
      <c r="C128" s="310"/>
      <c r="D128" s="311"/>
    </row>
    <row r="129" spans="1:4" ht="12" customHeight="1" x14ac:dyDescent="0.2">
      <c r="A129" s="309"/>
      <c r="B129" s="310"/>
      <c r="C129" s="310"/>
      <c r="D129" s="311"/>
    </row>
    <row r="130" spans="1:4" ht="15" customHeight="1" thickBot="1" x14ac:dyDescent="0.25">
      <c r="A130" s="312"/>
      <c r="B130" s="313"/>
      <c r="C130" s="313"/>
      <c r="D130" s="314"/>
    </row>
    <row r="131" spans="1:4" ht="15" customHeight="1" x14ac:dyDescent="0.2">
      <c r="B131" s="277"/>
      <c r="C131" s="277"/>
      <c r="D131" s="277"/>
    </row>
    <row r="132" spans="1:4" x14ac:dyDescent="0.2">
      <c r="A132" s="152" t="s">
        <v>40</v>
      </c>
      <c r="B132" s="152" t="s">
        <v>41</v>
      </c>
    </row>
    <row r="133" spans="1:4" x14ac:dyDescent="0.2">
      <c r="A133" s="152" t="s">
        <v>42</v>
      </c>
      <c r="B133" s="152" t="s">
        <v>43</v>
      </c>
    </row>
    <row r="134" spans="1:4" x14ac:dyDescent="0.2">
      <c r="A134" s="152" t="s">
        <v>44</v>
      </c>
      <c r="B134" s="152" t="s">
        <v>45</v>
      </c>
    </row>
    <row r="135" spans="1:4" ht="14.25" customHeight="1" x14ac:dyDescent="0.2">
      <c r="A135" s="152" t="s">
        <v>46</v>
      </c>
      <c r="B135" s="152" t="s">
        <v>47</v>
      </c>
    </row>
    <row r="136" spans="1:4" x14ac:dyDescent="0.2">
      <c r="A136" s="152" t="s">
        <v>48</v>
      </c>
      <c r="B136" s="152" t="s">
        <v>49</v>
      </c>
    </row>
    <row r="137" spans="1:4" x14ac:dyDescent="0.2">
      <c r="A137" s="152" t="s">
        <v>50</v>
      </c>
      <c r="B137" s="152" t="s">
        <v>51</v>
      </c>
    </row>
    <row r="138" spans="1:4" x14ac:dyDescent="0.2">
      <c r="A138" s="152" t="s">
        <v>52</v>
      </c>
      <c r="B138" s="152" t="s">
        <v>53</v>
      </c>
    </row>
    <row r="65544" spans="13:13" x14ac:dyDescent="0.2">
      <c r="M65544" s="153"/>
    </row>
  </sheetData>
  <sheetProtection formatCells="0" formatColumns="0" formatRows="0" selectLockedCells="1"/>
  <mergeCells count="21">
    <mergeCell ref="A25:B25"/>
    <mergeCell ref="A4:B4"/>
    <mergeCell ref="A118:B118"/>
    <mergeCell ref="A126:D130"/>
    <mergeCell ref="A123:D123"/>
    <mergeCell ref="A120:B120"/>
    <mergeCell ref="A117:B117"/>
    <mergeCell ref="A125:B125"/>
    <mergeCell ref="A121:B121"/>
    <mergeCell ref="I2:I3"/>
    <mergeCell ref="A3:B3"/>
    <mergeCell ref="C2:C3"/>
    <mergeCell ref="D2:D3"/>
    <mergeCell ref="A1:K1"/>
    <mergeCell ref="A2:B2"/>
    <mergeCell ref="E2:E3"/>
    <mergeCell ref="F2:F3"/>
    <mergeCell ref="G2:G3"/>
    <mergeCell ref="J2:J3"/>
    <mergeCell ref="K2:K3"/>
    <mergeCell ref="H2:H3"/>
  </mergeCells>
  <phoneticPr fontId="6" type="noConversion"/>
  <pageMargins left="0.78740157480314965" right="0.78740157480314965" top="0.98425196850393704" bottom="0.98425196850393704" header="0.51181102362204722" footer="0.51181102362204722"/>
  <pageSetup paperSize="8" scale="49" orientation="portrait" r:id="rId1"/>
  <headerFooter alignWithMargins="0"/>
  <rowBreaks count="1" manualBreakCount="1">
    <brk id="14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view="pageLayout" zoomScaleNormal="100" workbookViewId="0">
      <selection activeCell="J1" sqref="J1"/>
    </sheetView>
  </sheetViews>
  <sheetFormatPr defaultColWidth="8.85546875" defaultRowHeight="12.75" x14ac:dyDescent="0.2"/>
  <cols>
    <col min="1" max="1" width="28.140625" style="57" customWidth="1"/>
    <col min="2" max="2" width="9.42578125" style="57" customWidth="1"/>
    <col min="3" max="3" width="9.85546875" style="57" customWidth="1"/>
    <col min="4" max="5" width="13.28515625" style="57" customWidth="1"/>
    <col min="6" max="10" width="14.7109375" style="57" customWidth="1"/>
    <col min="11" max="11" width="13" style="57" customWidth="1"/>
    <col min="12" max="16384" width="8.85546875" style="57"/>
  </cols>
  <sheetData>
    <row r="1" spans="1:11" ht="15.75" x14ac:dyDescent="0.25">
      <c r="A1" s="355" t="s">
        <v>186</v>
      </c>
      <c r="B1" s="355"/>
      <c r="C1" s="355"/>
      <c r="D1" s="355"/>
      <c r="E1" s="355"/>
      <c r="F1" s="355"/>
      <c r="G1" s="355"/>
      <c r="H1" s="355"/>
    </row>
    <row r="2" spans="1:11" x14ac:dyDescent="0.2">
      <c r="A2" s="356" t="s">
        <v>202</v>
      </c>
      <c r="B2" s="356"/>
      <c r="C2" s="356"/>
      <c r="D2" s="356"/>
      <c r="E2" s="356"/>
      <c r="F2" s="356"/>
      <c r="G2" s="356"/>
      <c r="H2" s="356"/>
      <c r="I2" s="58"/>
      <c r="J2" s="58"/>
    </row>
    <row r="3" spans="1:11" x14ac:dyDescent="0.2">
      <c r="A3" s="356" t="s">
        <v>203</v>
      </c>
      <c r="B3" s="356"/>
      <c r="C3" s="356"/>
      <c r="D3" s="356"/>
      <c r="E3" s="356"/>
      <c r="F3" s="356"/>
      <c r="G3" s="356"/>
      <c r="H3" s="356"/>
      <c r="I3" s="58"/>
      <c r="J3" s="58"/>
    </row>
    <row r="4" spans="1:11" x14ac:dyDescent="0.2">
      <c r="A4" s="58"/>
      <c r="B4" s="58"/>
      <c r="C4" s="58"/>
      <c r="D4" s="58"/>
      <c r="E4" s="58"/>
      <c r="F4" s="58"/>
      <c r="G4" s="58"/>
      <c r="H4" s="58"/>
      <c r="I4" s="58"/>
      <c r="J4" s="58"/>
    </row>
    <row r="5" spans="1:11" ht="14.25" customHeight="1" thickBot="1" x14ac:dyDescent="0.25">
      <c r="A5" s="58"/>
      <c r="B5" s="58"/>
      <c r="C5" s="58"/>
      <c r="D5" s="58"/>
      <c r="E5" s="58"/>
      <c r="F5" s="58"/>
      <c r="G5" s="58"/>
      <c r="H5" s="58"/>
      <c r="I5" s="58"/>
      <c r="J5" s="58"/>
    </row>
    <row r="6" spans="1:11" ht="13.5" hidden="1" thickBot="1" x14ac:dyDescent="0.25"/>
    <row r="7" spans="1:11" ht="13.5" hidden="1" thickBot="1" x14ac:dyDescent="0.25"/>
    <row r="8" spans="1:11" ht="13.5" hidden="1" thickBot="1" x14ac:dyDescent="0.25"/>
    <row r="9" spans="1:11" ht="13.5" hidden="1" thickBot="1" x14ac:dyDescent="0.25"/>
    <row r="10" spans="1:11" ht="13.5" hidden="1" thickBot="1" x14ac:dyDescent="0.25"/>
    <row r="11" spans="1:11" ht="13.5" hidden="1" thickBot="1" x14ac:dyDescent="0.25"/>
    <row r="12" spans="1:11" ht="13.5" hidden="1" thickBot="1" x14ac:dyDescent="0.25"/>
    <row r="13" spans="1:11" ht="16.5" thickBot="1" x14ac:dyDescent="0.3">
      <c r="A13" s="338" t="s">
        <v>130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40"/>
    </row>
    <row r="14" spans="1:11" ht="13.5" thickBot="1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</row>
    <row r="15" spans="1:11" ht="15" thickBot="1" x14ac:dyDescent="0.25">
      <c r="A15" s="59" t="s">
        <v>131</v>
      </c>
      <c r="B15" s="60" t="s">
        <v>132</v>
      </c>
      <c r="C15" s="59" t="s">
        <v>133</v>
      </c>
      <c r="D15" s="59" t="s">
        <v>134</v>
      </c>
      <c r="E15" s="61" t="s">
        <v>135</v>
      </c>
      <c r="F15" s="61" t="s">
        <v>136</v>
      </c>
      <c r="G15" s="61" t="s">
        <v>137</v>
      </c>
      <c r="H15" s="61" t="s">
        <v>138</v>
      </c>
      <c r="I15" s="61" t="s">
        <v>139</v>
      </c>
      <c r="J15" s="62" t="s">
        <v>140</v>
      </c>
      <c r="K15" s="63" t="s">
        <v>141</v>
      </c>
    </row>
    <row r="16" spans="1:11" ht="15" customHeight="1" x14ac:dyDescent="0.2">
      <c r="A16" s="327" t="s">
        <v>142</v>
      </c>
      <c r="B16" s="327" t="s">
        <v>143</v>
      </c>
      <c r="C16" s="359" t="s">
        <v>144</v>
      </c>
      <c r="D16" s="343" t="s">
        <v>145</v>
      </c>
      <c r="E16" s="343" t="s">
        <v>146</v>
      </c>
      <c r="F16" s="364" t="s">
        <v>147</v>
      </c>
      <c r="G16" s="366" t="s">
        <v>148</v>
      </c>
      <c r="H16" s="366" t="s">
        <v>149</v>
      </c>
      <c r="I16" s="64" t="s">
        <v>150</v>
      </c>
      <c r="J16" s="323" t="s">
        <v>151</v>
      </c>
      <c r="K16" s="323" t="s">
        <v>152</v>
      </c>
    </row>
    <row r="17" spans="1:11" ht="15" customHeight="1" x14ac:dyDescent="0.2">
      <c r="A17" s="328"/>
      <c r="B17" s="357"/>
      <c r="C17" s="360"/>
      <c r="D17" s="362"/>
      <c r="E17" s="362"/>
      <c r="F17" s="365"/>
      <c r="G17" s="367"/>
      <c r="H17" s="367"/>
      <c r="I17" s="326" t="s">
        <v>153</v>
      </c>
      <c r="J17" s="324"/>
      <c r="K17" s="324"/>
    </row>
    <row r="18" spans="1:11" ht="24.75" customHeight="1" x14ac:dyDescent="0.2">
      <c r="A18" s="328"/>
      <c r="B18" s="357"/>
      <c r="C18" s="360"/>
      <c r="D18" s="362"/>
      <c r="E18" s="362"/>
      <c r="F18" s="365"/>
      <c r="G18" s="367"/>
      <c r="H18" s="367"/>
      <c r="I18" s="326"/>
      <c r="J18" s="324"/>
      <c r="K18" s="324"/>
    </row>
    <row r="19" spans="1:11" ht="19.5" customHeight="1" thickBot="1" x14ac:dyDescent="0.25">
      <c r="A19" s="329"/>
      <c r="B19" s="358"/>
      <c r="C19" s="361"/>
      <c r="D19" s="363"/>
      <c r="E19" s="65" t="s">
        <v>154</v>
      </c>
      <c r="F19" s="66" t="s">
        <v>155</v>
      </c>
      <c r="G19" s="67" t="s">
        <v>155</v>
      </c>
      <c r="H19" s="67" t="s">
        <v>155</v>
      </c>
      <c r="I19" s="67" t="s">
        <v>155</v>
      </c>
      <c r="J19" s="68" t="s">
        <v>155</v>
      </c>
      <c r="K19" s="325"/>
    </row>
    <row r="20" spans="1:11" ht="0.75" customHeight="1" thickBot="1" x14ac:dyDescent="0.3">
      <c r="A20" s="69"/>
      <c r="B20" s="69"/>
      <c r="C20" s="70"/>
      <c r="D20" s="71"/>
      <c r="E20" s="72"/>
      <c r="F20" s="73"/>
      <c r="G20" s="74"/>
      <c r="H20" s="74"/>
      <c r="I20" s="74"/>
      <c r="J20" s="75"/>
      <c r="K20" s="76"/>
    </row>
    <row r="21" spans="1:11" ht="12.75" customHeight="1" x14ac:dyDescent="0.2">
      <c r="A21" s="77" t="s">
        <v>193</v>
      </c>
      <c r="B21" s="78">
        <v>1</v>
      </c>
      <c r="C21" s="79">
        <v>6</v>
      </c>
      <c r="D21" s="80">
        <v>0.8</v>
      </c>
      <c r="E21" s="80">
        <v>20229</v>
      </c>
      <c r="F21" s="81">
        <f>D21*E21</f>
        <v>16183.2</v>
      </c>
      <c r="G21" s="82">
        <f>F21*C21</f>
        <v>97099.200000000012</v>
      </c>
      <c r="H21" s="83">
        <f t="shared" ref="H21:H34" si="0">+G21*0.338</f>
        <v>32819.529600000009</v>
      </c>
      <c r="I21" s="82">
        <f t="shared" ref="I21:I34" si="1">G21+H21</f>
        <v>129918.72960000002</v>
      </c>
      <c r="J21" s="84">
        <v>0</v>
      </c>
      <c r="K21" s="85"/>
    </row>
    <row r="22" spans="1:11" ht="12.75" customHeight="1" x14ac:dyDescent="0.2">
      <c r="A22" s="86" t="s">
        <v>194</v>
      </c>
      <c r="B22" s="87">
        <v>1</v>
      </c>
      <c r="C22" s="88">
        <v>6</v>
      </c>
      <c r="D22" s="89">
        <v>0.4</v>
      </c>
      <c r="E22" s="89">
        <v>18150</v>
      </c>
      <c r="F22" s="81">
        <f t="shared" ref="F22:F34" si="2">D22*E22</f>
        <v>7260</v>
      </c>
      <c r="G22" s="82">
        <f t="shared" ref="G22:G34" si="3">F22*C22</f>
        <v>43560</v>
      </c>
      <c r="H22" s="83">
        <f t="shared" si="0"/>
        <v>14723.28</v>
      </c>
      <c r="I22" s="82">
        <f t="shared" si="1"/>
        <v>58283.28</v>
      </c>
      <c r="J22" s="84">
        <v>0</v>
      </c>
      <c r="K22" s="85"/>
    </row>
    <row r="23" spans="1:11" ht="12.75" customHeight="1" x14ac:dyDescent="0.2">
      <c r="A23" s="90" t="s">
        <v>195</v>
      </c>
      <c r="B23" s="87">
        <v>1</v>
      </c>
      <c r="C23" s="91">
        <v>6</v>
      </c>
      <c r="D23" s="92">
        <v>0.8</v>
      </c>
      <c r="E23" s="92">
        <v>29150</v>
      </c>
      <c r="F23" s="81">
        <f t="shared" si="2"/>
        <v>23320</v>
      </c>
      <c r="G23" s="82">
        <f t="shared" si="3"/>
        <v>139920</v>
      </c>
      <c r="H23" s="83">
        <f t="shared" si="0"/>
        <v>47292.960000000006</v>
      </c>
      <c r="I23" s="82">
        <f t="shared" si="1"/>
        <v>187212.96000000002</v>
      </c>
      <c r="J23" s="84">
        <v>0</v>
      </c>
      <c r="K23" s="85"/>
    </row>
    <row r="24" spans="1:11" ht="12.75" customHeight="1" x14ac:dyDescent="0.2">
      <c r="A24" s="90" t="s">
        <v>196</v>
      </c>
      <c r="B24" s="87">
        <v>1</v>
      </c>
      <c r="C24" s="88">
        <v>6</v>
      </c>
      <c r="D24" s="93">
        <v>0.8</v>
      </c>
      <c r="E24" s="93">
        <v>31800</v>
      </c>
      <c r="F24" s="81">
        <f t="shared" si="2"/>
        <v>25440</v>
      </c>
      <c r="G24" s="82">
        <f t="shared" si="3"/>
        <v>152640</v>
      </c>
      <c r="H24" s="83">
        <f t="shared" si="0"/>
        <v>51592.320000000007</v>
      </c>
      <c r="I24" s="82">
        <f t="shared" si="1"/>
        <v>204232.32000000001</v>
      </c>
      <c r="J24" s="84">
        <v>0</v>
      </c>
      <c r="K24" s="85"/>
    </row>
    <row r="25" spans="1:11" ht="12.75" customHeight="1" x14ac:dyDescent="0.2">
      <c r="A25" s="77" t="s">
        <v>197</v>
      </c>
      <c r="B25" s="78">
        <v>6</v>
      </c>
      <c r="C25" s="88">
        <v>6</v>
      </c>
      <c r="D25" s="80">
        <v>4.8</v>
      </c>
      <c r="E25" s="80">
        <v>29150</v>
      </c>
      <c r="F25" s="81">
        <f t="shared" si="2"/>
        <v>139920</v>
      </c>
      <c r="G25" s="82">
        <f t="shared" si="3"/>
        <v>839520</v>
      </c>
      <c r="H25" s="83">
        <f t="shared" si="0"/>
        <v>283757.76</v>
      </c>
      <c r="I25" s="82">
        <f t="shared" si="1"/>
        <v>1123277.76</v>
      </c>
      <c r="J25" s="84">
        <v>0</v>
      </c>
      <c r="K25" s="94"/>
    </row>
    <row r="26" spans="1:11" ht="12.75" customHeight="1" x14ac:dyDescent="0.2">
      <c r="A26" s="95" t="s">
        <v>198</v>
      </c>
      <c r="B26" s="87">
        <v>40</v>
      </c>
      <c r="C26" s="88">
        <v>6</v>
      </c>
      <c r="D26" s="89">
        <v>13</v>
      </c>
      <c r="E26" s="89">
        <v>22000</v>
      </c>
      <c r="F26" s="81">
        <f>D26*E26</f>
        <v>286000</v>
      </c>
      <c r="G26" s="82">
        <f t="shared" si="3"/>
        <v>1716000</v>
      </c>
      <c r="H26" s="83">
        <f t="shared" si="0"/>
        <v>580008</v>
      </c>
      <c r="I26" s="82">
        <f t="shared" si="1"/>
        <v>2296008</v>
      </c>
      <c r="J26" s="84">
        <v>825920</v>
      </c>
      <c r="K26" s="85"/>
    </row>
    <row r="27" spans="1:11" ht="12.75" customHeight="1" x14ac:dyDescent="0.2">
      <c r="A27" s="90" t="s">
        <v>199</v>
      </c>
      <c r="B27" s="87">
        <v>1</v>
      </c>
      <c r="C27" s="88">
        <v>6</v>
      </c>
      <c r="D27" s="89">
        <v>0.8</v>
      </c>
      <c r="E27" s="89">
        <v>20850</v>
      </c>
      <c r="F27" s="81">
        <f t="shared" si="2"/>
        <v>16680</v>
      </c>
      <c r="G27" s="82">
        <f t="shared" si="3"/>
        <v>100080</v>
      </c>
      <c r="H27" s="83">
        <f t="shared" si="0"/>
        <v>33827.040000000001</v>
      </c>
      <c r="I27" s="82">
        <f t="shared" si="1"/>
        <v>133907.04</v>
      </c>
      <c r="J27" s="84">
        <v>0</v>
      </c>
      <c r="K27" s="85"/>
    </row>
    <row r="28" spans="1:11" ht="12.75" customHeight="1" x14ac:dyDescent="0.2">
      <c r="A28" s="77" t="s">
        <v>200</v>
      </c>
      <c r="B28" s="78">
        <v>2</v>
      </c>
      <c r="C28" s="79">
        <v>6</v>
      </c>
      <c r="D28" s="80">
        <v>1.6</v>
      </c>
      <c r="E28" s="80">
        <v>19800</v>
      </c>
      <c r="F28" s="81">
        <f t="shared" si="2"/>
        <v>31680</v>
      </c>
      <c r="G28" s="82">
        <f t="shared" si="3"/>
        <v>190080</v>
      </c>
      <c r="H28" s="83">
        <f t="shared" si="0"/>
        <v>64247.040000000001</v>
      </c>
      <c r="I28" s="82">
        <f t="shared" si="1"/>
        <v>254327.04000000001</v>
      </c>
      <c r="J28" s="84">
        <v>0</v>
      </c>
      <c r="K28" s="94"/>
    </row>
    <row r="29" spans="1:11" ht="12.75" customHeight="1" x14ac:dyDescent="0.2">
      <c r="A29" s="95" t="s">
        <v>201</v>
      </c>
      <c r="B29" s="87">
        <v>5</v>
      </c>
      <c r="C29" s="88">
        <v>6</v>
      </c>
      <c r="D29" s="89">
        <v>4</v>
      </c>
      <c r="E29" s="89">
        <v>18150</v>
      </c>
      <c r="F29" s="81">
        <f t="shared" si="2"/>
        <v>72600</v>
      </c>
      <c r="G29" s="82">
        <f t="shared" si="3"/>
        <v>435600</v>
      </c>
      <c r="H29" s="83">
        <f t="shared" si="0"/>
        <v>147232.80000000002</v>
      </c>
      <c r="I29" s="82">
        <f t="shared" si="1"/>
        <v>582832.80000000005</v>
      </c>
      <c r="J29" s="84">
        <v>0</v>
      </c>
      <c r="K29" s="85"/>
    </row>
    <row r="30" spans="1:11" ht="12.75" customHeight="1" x14ac:dyDescent="0.2">
      <c r="A30" s="90"/>
      <c r="B30" s="87"/>
      <c r="C30" s="91"/>
      <c r="D30" s="92"/>
      <c r="E30" s="92"/>
      <c r="F30" s="81">
        <f t="shared" si="2"/>
        <v>0</v>
      </c>
      <c r="G30" s="82">
        <f t="shared" si="3"/>
        <v>0</v>
      </c>
      <c r="H30" s="83">
        <f t="shared" si="0"/>
        <v>0</v>
      </c>
      <c r="I30" s="82">
        <f t="shared" si="1"/>
        <v>0</v>
      </c>
      <c r="J30" s="84">
        <v>0</v>
      </c>
      <c r="K30" s="85"/>
    </row>
    <row r="31" spans="1:11" ht="12.75" customHeight="1" x14ac:dyDescent="0.2">
      <c r="A31" s="90"/>
      <c r="B31" s="87"/>
      <c r="C31" s="88"/>
      <c r="D31" s="93"/>
      <c r="E31" s="93"/>
      <c r="F31" s="81">
        <f t="shared" si="2"/>
        <v>0</v>
      </c>
      <c r="G31" s="82">
        <f t="shared" si="3"/>
        <v>0</v>
      </c>
      <c r="H31" s="83">
        <f t="shared" si="0"/>
        <v>0</v>
      </c>
      <c r="I31" s="82">
        <f t="shared" si="1"/>
        <v>0</v>
      </c>
      <c r="J31" s="84">
        <v>0</v>
      </c>
      <c r="K31" s="85"/>
    </row>
    <row r="32" spans="1:11" ht="12.75" customHeight="1" x14ac:dyDescent="0.2">
      <c r="A32" s="96"/>
      <c r="B32" s="78"/>
      <c r="C32" s="79"/>
      <c r="D32" s="80"/>
      <c r="E32" s="80"/>
      <c r="F32" s="81">
        <f t="shared" si="2"/>
        <v>0</v>
      </c>
      <c r="G32" s="82">
        <f t="shared" si="3"/>
        <v>0</v>
      </c>
      <c r="H32" s="83">
        <f t="shared" si="0"/>
        <v>0</v>
      </c>
      <c r="I32" s="82">
        <f t="shared" si="1"/>
        <v>0</v>
      </c>
      <c r="J32" s="84">
        <v>0</v>
      </c>
      <c r="K32" s="94"/>
    </row>
    <row r="33" spans="1:11" ht="12.75" customHeight="1" x14ac:dyDescent="0.2">
      <c r="A33" s="90"/>
      <c r="B33" s="87"/>
      <c r="C33" s="88"/>
      <c r="D33" s="89"/>
      <c r="E33" s="89"/>
      <c r="F33" s="81">
        <f t="shared" si="2"/>
        <v>0</v>
      </c>
      <c r="G33" s="82">
        <f t="shared" si="3"/>
        <v>0</v>
      </c>
      <c r="H33" s="83">
        <f t="shared" si="0"/>
        <v>0</v>
      </c>
      <c r="I33" s="82">
        <f t="shared" si="1"/>
        <v>0</v>
      </c>
      <c r="J33" s="84">
        <v>0</v>
      </c>
      <c r="K33" s="85"/>
    </row>
    <row r="34" spans="1:11" ht="12.75" customHeight="1" thickBot="1" x14ac:dyDescent="0.25">
      <c r="A34" s="97"/>
      <c r="B34" s="98"/>
      <c r="C34" s="99"/>
      <c r="D34" s="100"/>
      <c r="E34" s="100"/>
      <c r="F34" s="81">
        <f t="shared" si="2"/>
        <v>0</v>
      </c>
      <c r="G34" s="82">
        <f t="shared" si="3"/>
        <v>0</v>
      </c>
      <c r="H34" s="83">
        <f t="shared" si="0"/>
        <v>0</v>
      </c>
      <c r="I34" s="82">
        <f t="shared" si="1"/>
        <v>0</v>
      </c>
      <c r="J34" s="84">
        <v>0</v>
      </c>
      <c r="K34" s="101"/>
    </row>
    <row r="35" spans="1:11" ht="15.6" customHeight="1" thickBot="1" x14ac:dyDescent="0.3">
      <c r="A35" s="102"/>
      <c r="B35" s="103">
        <f t="shared" ref="B35" si="4">SUM(B21:B34)</f>
        <v>58</v>
      </c>
      <c r="C35" s="104"/>
      <c r="D35" s="103">
        <f>SUM(D21:D34)</f>
        <v>27.000000000000004</v>
      </c>
      <c r="E35" s="103"/>
      <c r="F35" s="103">
        <f>SUM(F21:F34)</f>
        <v>619083.19999999995</v>
      </c>
      <c r="G35" s="103">
        <f t="shared" ref="G35" si="5">SUM(G21:G34)</f>
        <v>3714499.2</v>
      </c>
      <c r="H35" s="103">
        <f>SUM(H21:H34)</f>
        <v>1255500.7296000002</v>
      </c>
      <c r="I35" s="103">
        <f>SUM(I21:I34)</f>
        <v>4969999.9295999995</v>
      </c>
      <c r="J35" s="103">
        <f>SUM(J21:J34)</f>
        <v>825920</v>
      </c>
      <c r="K35" s="105"/>
    </row>
    <row r="36" spans="1:11" ht="15.75" x14ac:dyDescent="0.25">
      <c r="B36" s="106"/>
      <c r="C36" s="107"/>
      <c r="D36" s="107"/>
      <c r="E36" s="107"/>
      <c r="F36" s="107"/>
      <c r="G36" s="107"/>
      <c r="H36" s="107"/>
      <c r="I36" s="107"/>
      <c r="J36" s="107"/>
      <c r="K36" s="108"/>
    </row>
    <row r="37" spans="1:11" ht="16.5" thickBot="1" x14ac:dyDescent="0.3">
      <c r="A37" s="109"/>
      <c r="B37" s="106"/>
      <c r="C37" s="107"/>
      <c r="D37" s="107"/>
      <c r="E37" s="107"/>
      <c r="F37" s="107"/>
      <c r="G37" s="107"/>
      <c r="H37" s="107"/>
      <c r="I37" s="107"/>
      <c r="J37" s="107"/>
      <c r="K37" s="108"/>
    </row>
    <row r="38" spans="1:11" ht="14.25" customHeight="1" thickBot="1" x14ac:dyDescent="0.3">
      <c r="A38" s="335" t="s">
        <v>156</v>
      </c>
      <c r="B38" s="336"/>
      <c r="C38" s="336"/>
      <c r="D38" s="336"/>
      <c r="E38" s="336"/>
      <c r="F38" s="336"/>
      <c r="G38" s="336"/>
      <c r="H38" s="336"/>
      <c r="I38" s="336"/>
      <c r="J38" s="337"/>
    </row>
    <row r="39" spans="1:11" ht="13.5" thickBot="1" x14ac:dyDescent="0.25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</row>
    <row r="40" spans="1:11" ht="15" thickBot="1" x14ac:dyDescent="0.25">
      <c r="A40" s="59" t="s">
        <v>131</v>
      </c>
      <c r="B40" s="59" t="s">
        <v>132</v>
      </c>
      <c r="C40" s="59" t="s">
        <v>133</v>
      </c>
      <c r="D40" s="61" t="s">
        <v>134</v>
      </c>
      <c r="E40" s="61" t="s">
        <v>135</v>
      </c>
      <c r="F40" s="61" t="s">
        <v>136</v>
      </c>
      <c r="G40" s="61" t="s">
        <v>137</v>
      </c>
      <c r="H40" s="61" t="s">
        <v>138</v>
      </c>
      <c r="I40" s="61" t="s">
        <v>139</v>
      </c>
      <c r="J40" s="61" t="s">
        <v>140</v>
      </c>
    </row>
    <row r="41" spans="1:11" ht="27" customHeight="1" x14ac:dyDescent="0.2">
      <c r="A41" s="327" t="s">
        <v>157</v>
      </c>
      <c r="B41" s="330" t="s">
        <v>143</v>
      </c>
      <c r="C41" s="343" t="s">
        <v>144</v>
      </c>
      <c r="D41" s="343" t="s">
        <v>158</v>
      </c>
      <c r="E41" s="346" t="s">
        <v>159</v>
      </c>
      <c r="F41" s="110" t="s">
        <v>160</v>
      </c>
      <c r="G41" s="349" t="s">
        <v>161</v>
      </c>
      <c r="H41" s="349" t="s">
        <v>162</v>
      </c>
      <c r="I41" s="323" t="s">
        <v>163</v>
      </c>
      <c r="J41" s="323" t="s">
        <v>152</v>
      </c>
    </row>
    <row r="42" spans="1:11" ht="14.25" customHeight="1" x14ac:dyDescent="0.2">
      <c r="A42" s="328"/>
      <c r="B42" s="341"/>
      <c r="C42" s="344"/>
      <c r="D42" s="344"/>
      <c r="E42" s="347"/>
      <c r="F42" s="326" t="s">
        <v>164</v>
      </c>
      <c r="G42" s="350"/>
      <c r="H42" s="350"/>
      <c r="I42" s="324"/>
      <c r="J42" s="324"/>
    </row>
    <row r="43" spans="1:11" ht="21.75" customHeight="1" x14ac:dyDescent="0.2">
      <c r="A43" s="328"/>
      <c r="B43" s="341"/>
      <c r="C43" s="344"/>
      <c r="D43" s="344"/>
      <c r="E43" s="347"/>
      <c r="F43" s="326"/>
      <c r="G43" s="350"/>
      <c r="H43" s="353" t="s">
        <v>165</v>
      </c>
      <c r="I43" s="324"/>
      <c r="J43" s="324"/>
    </row>
    <row r="44" spans="1:11" ht="27" customHeight="1" x14ac:dyDescent="0.2">
      <c r="A44" s="328"/>
      <c r="B44" s="341"/>
      <c r="C44" s="344"/>
      <c r="D44" s="344"/>
      <c r="E44" s="347"/>
      <c r="F44" s="326"/>
      <c r="G44" s="111"/>
      <c r="H44" s="353"/>
      <c r="I44" s="324"/>
      <c r="J44" s="324"/>
    </row>
    <row r="45" spans="1:11" ht="18.75" customHeight="1" thickBot="1" x14ac:dyDescent="0.25">
      <c r="A45" s="329"/>
      <c r="B45" s="342"/>
      <c r="C45" s="345"/>
      <c r="D45" s="345"/>
      <c r="E45" s="348"/>
      <c r="F45" s="112" t="s">
        <v>155</v>
      </c>
      <c r="G45" s="67" t="s">
        <v>155</v>
      </c>
      <c r="H45" s="67" t="s">
        <v>155</v>
      </c>
      <c r="I45" s="68" t="s">
        <v>155</v>
      </c>
      <c r="J45" s="325"/>
    </row>
    <row r="46" spans="1:11" ht="12.75" customHeight="1" x14ac:dyDescent="0.2">
      <c r="A46" s="113"/>
      <c r="B46" s="114"/>
      <c r="C46" s="114"/>
      <c r="D46" s="114"/>
      <c r="E46" s="114"/>
      <c r="F46" s="115">
        <f>+C46*D46*E46</f>
        <v>0</v>
      </c>
      <c r="G46" s="115">
        <f t="shared" ref="G46:G59" si="6">+F46*0.34</f>
        <v>0</v>
      </c>
      <c r="H46" s="115">
        <f t="shared" ref="H46:H59" si="7">F46+G46</f>
        <v>0</v>
      </c>
      <c r="I46" s="116">
        <v>0</v>
      </c>
      <c r="J46" s="117"/>
    </row>
    <row r="47" spans="1:11" ht="12.75" customHeight="1" x14ac:dyDescent="0.2">
      <c r="A47" s="118"/>
      <c r="B47" s="119"/>
      <c r="C47" s="119"/>
      <c r="D47" s="119"/>
      <c r="E47" s="119"/>
      <c r="F47" s="115">
        <f t="shared" ref="F47:F59" si="8">+C47*D47*E47</f>
        <v>0</v>
      </c>
      <c r="G47" s="115">
        <f t="shared" si="6"/>
        <v>0</v>
      </c>
      <c r="H47" s="115">
        <f t="shared" si="7"/>
        <v>0</v>
      </c>
      <c r="I47" s="116">
        <v>0</v>
      </c>
      <c r="J47" s="120"/>
    </row>
    <row r="48" spans="1:11" ht="12.75" customHeight="1" x14ac:dyDescent="0.2">
      <c r="A48" s="121"/>
      <c r="B48" s="119"/>
      <c r="C48" s="122"/>
      <c r="D48" s="122"/>
      <c r="E48" s="122"/>
      <c r="F48" s="115">
        <f t="shared" si="8"/>
        <v>0</v>
      </c>
      <c r="G48" s="115">
        <f t="shared" si="6"/>
        <v>0</v>
      </c>
      <c r="H48" s="115">
        <f t="shared" si="7"/>
        <v>0</v>
      </c>
      <c r="I48" s="116">
        <v>0</v>
      </c>
      <c r="J48" s="120"/>
    </row>
    <row r="49" spans="1:10" ht="12.75" customHeight="1" x14ac:dyDescent="0.2">
      <c r="A49" s="121"/>
      <c r="B49" s="119"/>
      <c r="C49" s="123"/>
      <c r="D49" s="123"/>
      <c r="E49" s="123"/>
      <c r="F49" s="115">
        <f t="shared" si="8"/>
        <v>0</v>
      </c>
      <c r="G49" s="115">
        <f t="shared" si="6"/>
        <v>0</v>
      </c>
      <c r="H49" s="115">
        <f t="shared" si="7"/>
        <v>0</v>
      </c>
      <c r="I49" s="116">
        <v>0</v>
      </c>
      <c r="J49" s="120"/>
    </row>
    <row r="50" spans="1:10" ht="12.75" customHeight="1" x14ac:dyDescent="0.2">
      <c r="A50" s="113"/>
      <c r="B50" s="114"/>
      <c r="C50" s="114"/>
      <c r="D50" s="114"/>
      <c r="E50" s="114"/>
      <c r="F50" s="115">
        <f t="shared" si="8"/>
        <v>0</v>
      </c>
      <c r="G50" s="115">
        <f t="shared" si="6"/>
        <v>0</v>
      </c>
      <c r="H50" s="115">
        <f t="shared" si="7"/>
        <v>0</v>
      </c>
      <c r="I50" s="116">
        <v>0</v>
      </c>
      <c r="J50" s="117"/>
    </row>
    <row r="51" spans="1:10" ht="12.75" customHeight="1" x14ac:dyDescent="0.2">
      <c r="A51" s="118"/>
      <c r="B51" s="119"/>
      <c r="C51" s="119"/>
      <c r="D51" s="119"/>
      <c r="E51" s="119"/>
      <c r="F51" s="115">
        <f t="shared" si="8"/>
        <v>0</v>
      </c>
      <c r="G51" s="115">
        <f t="shared" si="6"/>
        <v>0</v>
      </c>
      <c r="H51" s="115">
        <f t="shared" si="7"/>
        <v>0</v>
      </c>
      <c r="I51" s="116">
        <v>0</v>
      </c>
      <c r="J51" s="120"/>
    </row>
    <row r="52" spans="1:10" ht="12.75" customHeight="1" x14ac:dyDescent="0.2">
      <c r="A52" s="121"/>
      <c r="B52" s="119"/>
      <c r="C52" s="119"/>
      <c r="D52" s="119"/>
      <c r="E52" s="119"/>
      <c r="F52" s="115">
        <f t="shared" si="8"/>
        <v>0</v>
      </c>
      <c r="G52" s="115">
        <f t="shared" si="6"/>
        <v>0</v>
      </c>
      <c r="H52" s="115">
        <f t="shared" si="7"/>
        <v>0</v>
      </c>
      <c r="I52" s="116">
        <v>0</v>
      </c>
      <c r="J52" s="120"/>
    </row>
    <row r="53" spans="1:10" ht="12.75" customHeight="1" x14ac:dyDescent="0.2">
      <c r="A53" s="113"/>
      <c r="B53" s="114"/>
      <c r="C53" s="114"/>
      <c r="D53" s="114"/>
      <c r="E53" s="114"/>
      <c r="F53" s="115">
        <f t="shared" si="8"/>
        <v>0</v>
      </c>
      <c r="G53" s="115">
        <f t="shared" si="6"/>
        <v>0</v>
      </c>
      <c r="H53" s="115">
        <f t="shared" si="7"/>
        <v>0</v>
      </c>
      <c r="I53" s="116">
        <v>0</v>
      </c>
      <c r="J53" s="117"/>
    </row>
    <row r="54" spans="1:10" ht="12.75" customHeight="1" x14ac:dyDescent="0.2">
      <c r="A54" s="118"/>
      <c r="B54" s="119"/>
      <c r="C54" s="119"/>
      <c r="D54" s="119"/>
      <c r="E54" s="119"/>
      <c r="F54" s="115">
        <f t="shared" si="8"/>
        <v>0</v>
      </c>
      <c r="G54" s="115">
        <f t="shared" si="6"/>
        <v>0</v>
      </c>
      <c r="H54" s="115">
        <f t="shared" si="7"/>
        <v>0</v>
      </c>
      <c r="I54" s="116">
        <v>0</v>
      </c>
      <c r="J54" s="120"/>
    </row>
    <row r="55" spans="1:10" ht="12.75" customHeight="1" x14ac:dyDescent="0.2">
      <c r="A55" s="121"/>
      <c r="B55" s="119"/>
      <c r="C55" s="122"/>
      <c r="D55" s="122"/>
      <c r="E55" s="122"/>
      <c r="F55" s="115">
        <f t="shared" si="8"/>
        <v>0</v>
      </c>
      <c r="G55" s="115">
        <f t="shared" si="6"/>
        <v>0</v>
      </c>
      <c r="H55" s="115">
        <f t="shared" si="7"/>
        <v>0</v>
      </c>
      <c r="I55" s="116">
        <v>0</v>
      </c>
      <c r="J55" s="120"/>
    </row>
    <row r="56" spans="1:10" ht="12.75" customHeight="1" x14ac:dyDescent="0.2">
      <c r="A56" s="121"/>
      <c r="B56" s="119"/>
      <c r="C56" s="123"/>
      <c r="D56" s="123"/>
      <c r="E56" s="123"/>
      <c r="F56" s="115">
        <f t="shared" si="8"/>
        <v>0</v>
      </c>
      <c r="G56" s="115">
        <f t="shared" si="6"/>
        <v>0</v>
      </c>
      <c r="H56" s="115">
        <f t="shared" si="7"/>
        <v>0</v>
      </c>
      <c r="I56" s="116">
        <v>0</v>
      </c>
      <c r="J56" s="120"/>
    </row>
    <row r="57" spans="1:10" ht="12.75" customHeight="1" x14ac:dyDescent="0.2">
      <c r="A57" s="124"/>
      <c r="B57" s="114"/>
      <c r="C57" s="114"/>
      <c r="D57" s="114"/>
      <c r="E57" s="114"/>
      <c r="F57" s="115">
        <f t="shared" si="8"/>
        <v>0</v>
      </c>
      <c r="G57" s="115">
        <f t="shared" si="6"/>
        <v>0</v>
      </c>
      <c r="H57" s="115">
        <f t="shared" si="7"/>
        <v>0</v>
      </c>
      <c r="I57" s="116">
        <v>0</v>
      </c>
      <c r="J57" s="117"/>
    </row>
    <row r="58" spans="1:10" ht="12.75" customHeight="1" x14ac:dyDescent="0.2">
      <c r="A58" s="121"/>
      <c r="B58" s="119"/>
      <c r="C58" s="119"/>
      <c r="D58" s="119"/>
      <c r="E58" s="119"/>
      <c r="F58" s="115">
        <f t="shared" si="8"/>
        <v>0</v>
      </c>
      <c r="G58" s="115">
        <f t="shared" si="6"/>
        <v>0</v>
      </c>
      <c r="H58" s="115">
        <f t="shared" si="7"/>
        <v>0</v>
      </c>
      <c r="I58" s="116">
        <v>0</v>
      </c>
      <c r="J58" s="120"/>
    </row>
    <row r="59" spans="1:10" ht="12.75" customHeight="1" thickBot="1" x14ac:dyDescent="0.25">
      <c r="A59" s="97"/>
      <c r="B59" s="125"/>
      <c r="C59" s="125"/>
      <c r="D59" s="125"/>
      <c r="E59" s="125"/>
      <c r="F59" s="115">
        <f t="shared" si="8"/>
        <v>0</v>
      </c>
      <c r="G59" s="115">
        <f t="shared" si="6"/>
        <v>0</v>
      </c>
      <c r="H59" s="115">
        <f t="shared" si="7"/>
        <v>0</v>
      </c>
      <c r="I59" s="116">
        <v>0</v>
      </c>
      <c r="J59" s="126"/>
    </row>
    <row r="60" spans="1:10" ht="15" customHeight="1" thickBot="1" x14ac:dyDescent="0.3">
      <c r="A60" s="102"/>
      <c r="B60" s="103">
        <f t="shared" ref="B60" si="9">SUM(B46:B59)</f>
        <v>0</v>
      </c>
      <c r="C60" s="127"/>
      <c r="D60" s="127"/>
      <c r="E60" s="127"/>
      <c r="F60" s="128">
        <f t="shared" ref="F60" si="10">SUM(F46:F59)</f>
        <v>0</v>
      </c>
      <c r="G60" s="128">
        <f>SUM(G46:G59)</f>
        <v>0</v>
      </c>
      <c r="H60" s="127">
        <f>SUM(H46:H59)</f>
        <v>0</v>
      </c>
      <c r="I60" s="127">
        <f>SUM(I46:I59)</f>
        <v>0</v>
      </c>
      <c r="J60" s="129"/>
    </row>
    <row r="62" spans="1:10" ht="13.5" thickBot="1" x14ac:dyDescent="0.25"/>
    <row r="63" spans="1:10" ht="16.5" thickBot="1" x14ac:dyDescent="0.3">
      <c r="A63" s="338" t="s">
        <v>166</v>
      </c>
      <c r="B63" s="339"/>
      <c r="C63" s="339"/>
      <c r="D63" s="339"/>
      <c r="E63" s="339"/>
      <c r="F63" s="339"/>
      <c r="G63" s="339"/>
      <c r="H63" s="340"/>
      <c r="I63" s="130"/>
      <c r="J63" s="130"/>
    </row>
    <row r="64" spans="1:10" ht="13.5" thickBot="1" x14ac:dyDescent="0.25">
      <c r="A64" s="58"/>
      <c r="B64" s="58"/>
      <c r="C64" s="58"/>
      <c r="D64" s="58"/>
      <c r="E64" s="58"/>
      <c r="F64" s="58"/>
      <c r="G64" s="58"/>
      <c r="H64" s="58"/>
      <c r="I64" s="58"/>
    </row>
    <row r="65" spans="1:8" ht="15" thickBot="1" x14ac:dyDescent="0.25">
      <c r="A65" s="59" t="s">
        <v>131</v>
      </c>
      <c r="B65" s="131" t="s">
        <v>132</v>
      </c>
      <c r="C65" s="59" t="s">
        <v>133</v>
      </c>
      <c r="D65" s="60" t="s">
        <v>134</v>
      </c>
      <c r="E65" s="59" t="s">
        <v>135</v>
      </c>
      <c r="F65" s="59" t="s">
        <v>136</v>
      </c>
      <c r="H65" s="132"/>
    </row>
    <row r="66" spans="1:8" ht="12.75" customHeight="1" x14ac:dyDescent="0.2">
      <c r="A66" s="327" t="s">
        <v>157</v>
      </c>
      <c r="B66" s="330" t="s">
        <v>143</v>
      </c>
      <c r="C66" s="327" t="s">
        <v>167</v>
      </c>
      <c r="D66" s="323" t="s">
        <v>168</v>
      </c>
      <c r="E66" s="349" t="s">
        <v>169</v>
      </c>
      <c r="F66" s="323" t="s">
        <v>163</v>
      </c>
      <c r="H66" s="132"/>
    </row>
    <row r="67" spans="1:8" x14ac:dyDescent="0.2">
      <c r="A67" s="328"/>
      <c r="B67" s="331"/>
      <c r="C67" s="333"/>
      <c r="D67" s="324"/>
      <c r="E67" s="350"/>
      <c r="F67" s="351"/>
      <c r="H67" s="133"/>
    </row>
    <row r="68" spans="1:8" x14ac:dyDescent="0.2">
      <c r="A68" s="328"/>
      <c r="B68" s="331"/>
      <c r="C68" s="333"/>
      <c r="D68" s="324"/>
      <c r="E68" s="350"/>
      <c r="F68" s="351"/>
      <c r="H68" s="133"/>
    </row>
    <row r="69" spans="1:8" x14ac:dyDescent="0.2">
      <c r="A69" s="328"/>
      <c r="B69" s="331"/>
      <c r="C69" s="333"/>
      <c r="D69" s="324"/>
      <c r="E69" s="350"/>
      <c r="F69" s="351"/>
      <c r="H69" s="133"/>
    </row>
    <row r="70" spans="1:8" ht="13.5" thickBot="1" x14ac:dyDescent="0.25">
      <c r="A70" s="329"/>
      <c r="B70" s="332"/>
      <c r="C70" s="334"/>
      <c r="D70" s="325"/>
      <c r="E70" s="354"/>
      <c r="F70" s="352"/>
      <c r="H70" s="133"/>
    </row>
    <row r="71" spans="1:8" x14ac:dyDescent="0.2">
      <c r="A71" s="113"/>
      <c r="B71" s="134"/>
      <c r="C71" s="134"/>
      <c r="D71" s="135"/>
      <c r="E71" s="136">
        <f t="shared" ref="E71:E84" si="11">C71*D71</f>
        <v>0</v>
      </c>
      <c r="F71" s="137">
        <v>0</v>
      </c>
      <c r="H71" s="138"/>
    </row>
    <row r="72" spans="1:8" x14ac:dyDescent="0.2">
      <c r="A72" s="118"/>
      <c r="B72" s="139"/>
      <c r="C72" s="139"/>
      <c r="D72" s="140"/>
      <c r="E72" s="136">
        <f t="shared" si="11"/>
        <v>0</v>
      </c>
      <c r="F72" s="141">
        <v>0</v>
      </c>
      <c r="H72" s="138"/>
    </row>
    <row r="73" spans="1:8" x14ac:dyDescent="0.2">
      <c r="A73" s="121"/>
      <c r="B73" s="139"/>
      <c r="C73" s="142"/>
      <c r="D73" s="143"/>
      <c r="E73" s="136">
        <f t="shared" si="11"/>
        <v>0</v>
      </c>
      <c r="F73" s="141">
        <v>0</v>
      </c>
      <c r="H73" s="138"/>
    </row>
    <row r="74" spans="1:8" x14ac:dyDescent="0.2">
      <c r="A74" s="121"/>
      <c r="B74" s="139"/>
      <c r="C74" s="144"/>
      <c r="D74" s="145"/>
      <c r="E74" s="136">
        <f t="shared" si="11"/>
        <v>0</v>
      </c>
      <c r="F74" s="141">
        <v>0</v>
      </c>
      <c r="H74" s="146"/>
    </row>
    <row r="75" spans="1:8" x14ac:dyDescent="0.2">
      <c r="A75" s="124"/>
      <c r="B75" s="134"/>
      <c r="C75" s="134"/>
      <c r="D75" s="135"/>
      <c r="E75" s="136">
        <f t="shared" si="11"/>
        <v>0</v>
      </c>
      <c r="F75" s="141">
        <v>0</v>
      </c>
      <c r="H75" s="138"/>
    </row>
    <row r="76" spans="1:8" x14ac:dyDescent="0.2">
      <c r="A76" s="121"/>
      <c r="B76" s="139"/>
      <c r="C76" s="139"/>
      <c r="D76" s="140"/>
      <c r="E76" s="136">
        <f t="shared" si="11"/>
        <v>0</v>
      </c>
      <c r="F76" s="141">
        <v>0</v>
      </c>
      <c r="H76" s="138"/>
    </row>
    <row r="77" spans="1:8" x14ac:dyDescent="0.2">
      <c r="A77" s="121"/>
      <c r="B77" s="139"/>
      <c r="C77" s="139"/>
      <c r="D77" s="140"/>
      <c r="E77" s="136">
        <f t="shared" si="11"/>
        <v>0</v>
      </c>
      <c r="F77" s="141">
        <v>0</v>
      </c>
      <c r="H77" s="138"/>
    </row>
    <row r="78" spans="1:8" x14ac:dyDescent="0.2">
      <c r="A78" s="113"/>
      <c r="B78" s="134"/>
      <c r="C78" s="134"/>
      <c r="D78" s="135"/>
      <c r="E78" s="136">
        <f t="shared" si="11"/>
        <v>0</v>
      </c>
      <c r="F78" s="141">
        <v>0</v>
      </c>
      <c r="H78" s="138"/>
    </row>
    <row r="79" spans="1:8" x14ac:dyDescent="0.2">
      <c r="A79" s="118"/>
      <c r="B79" s="139"/>
      <c r="C79" s="139"/>
      <c r="D79" s="140"/>
      <c r="E79" s="136">
        <f t="shared" si="11"/>
        <v>0</v>
      </c>
      <c r="F79" s="141">
        <v>0</v>
      </c>
      <c r="H79" s="138"/>
    </row>
    <row r="80" spans="1:8" x14ac:dyDescent="0.2">
      <c r="A80" s="121"/>
      <c r="B80" s="139"/>
      <c r="C80" s="142"/>
      <c r="D80" s="143"/>
      <c r="E80" s="136">
        <f t="shared" si="11"/>
        <v>0</v>
      </c>
      <c r="F80" s="141">
        <v>0</v>
      </c>
      <c r="H80" s="138"/>
    </row>
    <row r="81" spans="1:8" x14ac:dyDescent="0.2">
      <c r="A81" s="121"/>
      <c r="B81" s="139"/>
      <c r="C81" s="144"/>
      <c r="D81" s="145"/>
      <c r="E81" s="136">
        <f t="shared" si="11"/>
        <v>0</v>
      </c>
      <c r="F81" s="141">
        <v>0</v>
      </c>
      <c r="H81" s="146"/>
    </row>
    <row r="82" spans="1:8" x14ac:dyDescent="0.2">
      <c r="A82" s="124"/>
      <c r="B82" s="134"/>
      <c r="C82" s="134"/>
      <c r="D82" s="135"/>
      <c r="E82" s="136">
        <f t="shared" si="11"/>
        <v>0</v>
      </c>
      <c r="F82" s="141">
        <v>0</v>
      </c>
      <c r="H82" s="138"/>
    </row>
    <row r="83" spans="1:8" x14ac:dyDescent="0.2">
      <c r="A83" s="121"/>
      <c r="B83" s="139"/>
      <c r="C83" s="139"/>
      <c r="D83" s="140"/>
      <c r="E83" s="136">
        <f t="shared" si="11"/>
        <v>0</v>
      </c>
      <c r="F83" s="141">
        <v>0</v>
      </c>
      <c r="H83" s="138"/>
    </row>
    <row r="84" spans="1:8" ht="13.5" thickBot="1" x14ac:dyDescent="0.25">
      <c r="A84" s="97"/>
      <c r="B84" s="147"/>
      <c r="C84" s="147"/>
      <c r="D84" s="148"/>
      <c r="E84" s="136">
        <f t="shared" si="11"/>
        <v>0</v>
      </c>
      <c r="F84" s="141">
        <v>0</v>
      </c>
      <c r="H84" s="138"/>
    </row>
    <row r="85" spans="1:8" ht="15" customHeight="1" thickBot="1" x14ac:dyDescent="0.3">
      <c r="A85" s="102"/>
      <c r="B85" s="149">
        <f t="shared" ref="B85" si="12">SUM(B71:B84)</f>
        <v>0</v>
      </c>
      <c r="C85" s="150"/>
      <c r="D85" s="150"/>
      <c r="E85" s="150">
        <f>SUM(E71:E84)</f>
        <v>0</v>
      </c>
      <c r="F85" s="150">
        <f>SUM(F71:F84)</f>
        <v>0</v>
      </c>
      <c r="H85" s="138"/>
    </row>
    <row r="86" spans="1:8" ht="12" customHeight="1" x14ac:dyDescent="0.2">
      <c r="A86" s="58"/>
      <c r="B86" s="58"/>
      <c r="C86" s="58"/>
      <c r="D86" s="58"/>
      <c r="E86" s="58"/>
      <c r="F86" s="58"/>
      <c r="G86" s="58"/>
      <c r="H86" s="58"/>
    </row>
    <row r="87" spans="1:8" x14ac:dyDescent="0.2">
      <c r="A87" s="151" t="s">
        <v>170</v>
      </c>
      <c r="B87" s="58"/>
      <c r="C87" s="58"/>
      <c r="D87" s="58"/>
      <c r="E87" s="58"/>
      <c r="F87" s="58"/>
      <c r="G87" s="58"/>
      <c r="H87" s="58"/>
    </row>
    <row r="88" spans="1:8" x14ac:dyDescent="0.2">
      <c r="G88" s="58"/>
      <c r="H88" s="58"/>
    </row>
  </sheetData>
  <mergeCells count="34">
    <mergeCell ref="A1:H1"/>
    <mergeCell ref="A2:H2"/>
    <mergeCell ref="A3:H3"/>
    <mergeCell ref="A13:K13"/>
    <mergeCell ref="A16:A19"/>
    <mergeCell ref="B16:B19"/>
    <mergeCell ref="C16:C19"/>
    <mergeCell ref="D16:D19"/>
    <mergeCell ref="E16:E18"/>
    <mergeCell ref="F16:F18"/>
    <mergeCell ref="G16:G18"/>
    <mergeCell ref="H16:H18"/>
    <mergeCell ref="J16:J18"/>
    <mergeCell ref="I41:I44"/>
    <mergeCell ref="F66:F70"/>
    <mergeCell ref="H43:H44"/>
    <mergeCell ref="D66:D70"/>
    <mergeCell ref="E66:E70"/>
    <mergeCell ref="J41:J45"/>
    <mergeCell ref="F42:F44"/>
    <mergeCell ref="K16:K19"/>
    <mergeCell ref="I17:I18"/>
    <mergeCell ref="A66:A70"/>
    <mergeCell ref="B66:B70"/>
    <mergeCell ref="C66:C70"/>
    <mergeCell ref="A38:J38"/>
    <mergeCell ref="A63:H63"/>
    <mergeCell ref="A41:A45"/>
    <mergeCell ref="B41:B45"/>
    <mergeCell ref="C41:C45"/>
    <mergeCell ref="D41:D45"/>
    <mergeCell ref="E41:E45"/>
    <mergeCell ref="G41:G43"/>
    <mergeCell ref="H41:H42"/>
  </mergeCells>
  <dataValidations count="1">
    <dataValidation allowBlank="1" showInputMessage="1" showErrorMessage="1" prompt="zadej název pozice, max. 20 znaků" sqref="B21:B34"/>
  </dataValidations>
  <pageMargins left="0.70866141732283472" right="0.70866141732283472" top="0.78740157480314965" bottom="0.78740157480314965" header="0.31496062992125984" footer="0.31496062992125984"/>
  <pageSetup paperSize="9" scale="83" fitToHeight="0" orientation="landscape" r:id="rId1"/>
  <headerFooter>
    <oddHeader>&amp;RPříloha č. 2</oddHeader>
    <oddFooter>&amp;Rstrana &amp;P</oddFooter>
  </headerFooter>
  <rowBreaks count="2" manualBreakCount="2">
    <brk id="36" max="16383" man="1"/>
    <brk id="6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Rozpočet 2022</vt:lpstr>
      <vt:lpstr>Personální zajištění 2022</vt:lpstr>
      <vt:lpstr>'Rozpočet 2022'!Oblast_tisku</vt:lpstr>
    </vt:vector>
  </TitlesOfParts>
  <Company>SMO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BogdanyV</dc:creator>
  <cp:lastModifiedBy>Halšková Jana</cp:lastModifiedBy>
  <cp:lastPrinted>2019-09-03T10:35:03Z</cp:lastPrinted>
  <dcterms:created xsi:type="dcterms:W3CDTF">2007-09-05T12:56:46Z</dcterms:created>
  <dcterms:modified xsi:type="dcterms:W3CDTF">2022-07-18T07:56:12Z</dcterms:modified>
</cp:coreProperties>
</file>