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POMOC UKRAJINĚ\"/>
    </mc:Choice>
  </mc:AlternateContent>
  <bookViews>
    <workbookView xWindow="0" yWindow="0" windowWidth="28800" windowHeight="11835"/>
  </bookViews>
  <sheets>
    <sheet name="příjmy 2024" sheetId="6" r:id="rId1"/>
    <sheet name="výdaje 2024" sheetId="5" r:id="rId2"/>
    <sheet name="příjmy 2023" sheetId="3" r:id="rId3"/>
    <sheet name="výdaje 2023" sheetId="4" r:id="rId4"/>
    <sheet name="příjmy 2022" sheetId="2" r:id="rId5"/>
    <sheet name="výdaje 2022" sheetId="1" r:id="rId6"/>
  </sheets>
  <definedNames>
    <definedName name="_xlnm._FilterDatabase" localSheetId="4" hidden="1">'příjmy 2022'!$A$1:$A$97</definedName>
    <definedName name="_xlnm._FilterDatabase" localSheetId="2" hidden="1">'příjmy 2023'!$C$1:$C$27</definedName>
    <definedName name="_xlnm._FilterDatabase" localSheetId="0" hidden="1">'příjmy 2024'!$A$1:$A$14</definedName>
    <definedName name="_xlnm._FilterDatabase" localSheetId="5" hidden="1">'výdaje 2022'!$E$1:$E$183</definedName>
    <definedName name="_xlnm._FilterDatabase" localSheetId="3" hidden="1">'výdaje 2023'!$C$1:$C$136</definedName>
    <definedName name="_xlnm._FilterDatabase" localSheetId="1" hidden="1">'výdaje 2024'!$B$1:$B$124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E124" i="5" l="1"/>
  <c r="C11" i="6" l="1"/>
  <c r="C12" i="6" l="1"/>
  <c r="C22" i="3"/>
  <c r="C23" i="3"/>
  <c r="C25" i="3" l="1"/>
  <c r="C17" i="3" l="1"/>
  <c r="C21" i="3" l="1"/>
  <c r="C24" i="3" s="1"/>
  <c r="E134" i="4"/>
  <c r="C99" i="2"/>
  <c r="C101" i="2"/>
  <c r="C98" i="2"/>
  <c r="C97" i="2"/>
  <c r="E183" i="1"/>
  <c r="C18" i="3" l="1"/>
  <c r="C19" i="3" s="1"/>
  <c r="E136" i="4"/>
  <c r="E138" i="4" s="1"/>
  <c r="E188" i="1"/>
  <c r="C29" i="3" l="1"/>
  <c r="F172" i="1"/>
  <c r="C94" i="2" l="1"/>
  <c r="F162" i="1" l="1"/>
  <c r="F156" i="1" l="1"/>
  <c r="C93" i="2" l="1"/>
  <c r="C100" i="2" l="1"/>
  <c r="C102" i="2" s="1"/>
  <c r="C103" i="2" s="1"/>
  <c r="C95" i="2"/>
  <c r="F121" i="1"/>
  <c r="F111" i="1" l="1"/>
  <c r="F84" i="1" l="1"/>
  <c r="F36" i="1" l="1"/>
  <c r="F41" i="1" l="1"/>
  <c r="F22" i="1" l="1"/>
  <c r="F16" i="1" l="1"/>
  <c r="F13" i="1" l="1"/>
  <c r="F6" i="1" l="1"/>
  <c r="F3" i="1"/>
</calcChain>
</file>

<file path=xl/sharedStrings.xml><?xml version="1.0" encoding="utf-8"?>
<sst xmlns="http://schemas.openxmlformats.org/spreadsheetml/2006/main" count="1271" uniqueCount="784">
  <si>
    <t>popis</t>
  </si>
  <si>
    <t>číslo dokladu</t>
  </si>
  <si>
    <t>datum výdaje</t>
  </si>
  <si>
    <t>výše výdaje</t>
  </si>
  <si>
    <t>za doklad celkem</t>
  </si>
  <si>
    <t>dodavatel</t>
  </si>
  <si>
    <t>Globus</t>
  </si>
  <si>
    <t>Bivoj</t>
  </si>
  <si>
    <t>jídlo pro ubytované v evakuačním centru</t>
  </si>
  <si>
    <t>Kaufland</t>
  </si>
  <si>
    <t>obědy pro ubytované v Hotelu Opava (brambory)</t>
  </si>
  <si>
    <t xml:space="preserve">obědy pro ubytované v evakuačním centru - vařené brambory </t>
  </si>
  <si>
    <t xml:space="preserve">jídlo pro ubytované na Březinova </t>
  </si>
  <si>
    <t>obědy pro ubytované v Hotelu Opava (kuřata)</t>
  </si>
  <si>
    <t>Slezské uzeniny</t>
  </si>
  <si>
    <t>obědy pro ubytované v Hotelu Opava (teplá sekaná)</t>
  </si>
  <si>
    <t>obědy pro ubytované v evakuačním centru - teplá sekaná 21 porcí</t>
  </si>
  <si>
    <t>dárce</t>
  </si>
  <si>
    <t>datum příjmu</t>
  </si>
  <si>
    <t>výše příjmu</t>
  </si>
  <si>
    <t>Statutární město Opava</t>
  </si>
  <si>
    <t>MMOPX01XSPGF</t>
  </si>
  <si>
    <t>MMOPX01XSRIR</t>
  </si>
  <si>
    <t>MMOPX01XT20R</t>
  </si>
  <si>
    <t>koberce, box do dětského koutu v evakuačním centru</t>
  </si>
  <si>
    <t>JYSK</t>
  </si>
  <si>
    <t>MMOPX01XTSC1</t>
  </si>
  <si>
    <t>LIDL</t>
  </si>
  <si>
    <t>Ing. Navrátil Tomáš</t>
  </si>
  <si>
    <t>Kamil Ručil</t>
  </si>
  <si>
    <t>Rostislav Klein</t>
  </si>
  <si>
    <t>Ing. Grigarová Lenka</t>
  </si>
  <si>
    <t>Konečný Roman</t>
  </si>
  <si>
    <t>Adéla Romanová</t>
  </si>
  <si>
    <t>PhDr. Sedláček Jiří</t>
  </si>
  <si>
    <t>Havrlant Lukáš</t>
  </si>
  <si>
    <t>potraviny pro ubytované ve Welness hotelu Opava</t>
  </si>
  <si>
    <t>MMOPX01XV7NV</t>
  </si>
  <si>
    <t>potraviny a prací prostředky pro ubytované na Palhanci</t>
  </si>
  <si>
    <t>potraviny pro ubytované na Palhanci</t>
  </si>
  <si>
    <t>Maternová Šárka</t>
  </si>
  <si>
    <t>Zychová Romana</t>
  </si>
  <si>
    <t>Mgr. Štýbnarová Libuše</t>
  </si>
  <si>
    <t>Nováková Martina</t>
  </si>
  <si>
    <t>Kučerová Milena</t>
  </si>
  <si>
    <t>Odehnal František</t>
  </si>
  <si>
    <t>Mgr.Bc. Vltavská Silvie</t>
  </si>
  <si>
    <t>Mgr. Svrčinová Lenka</t>
  </si>
  <si>
    <t>Štěpánková Monika</t>
  </si>
  <si>
    <t>Beyer Dušan</t>
  </si>
  <si>
    <t>Michlicková Marie</t>
  </si>
  <si>
    <t>Mlýnek Tomáš</t>
  </si>
  <si>
    <t>Heinzová Hana</t>
  </si>
  <si>
    <t>Mgr. Tesková Petra</t>
  </si>
  <si>
    <t>Špiller Vladimír</t>
  </si>
  <si>
    <t>Ing. Krobot Pavel</t>
  </si>
  <si>
    <t>Cábel Jiří</t>
  </si>
  <si>
    <t>PhDr. Hendrych Igor</t>
  </si>
  <si>
    <t>Alt Václav</t>
  </si>
  <si>
    <t>Bc. Hlávková Andrea</t>
  </si>
  <si>
    <t>Moravcová Petra</t>
  </si>
  <si>
    <t>Vedlichová Vendula</t>
  </si>
  <si>
    <t>Brňáková Hana</t>
  </si>
  <si>
    <t>Kokošek Michal</t>
  </si>
  <si>
    <t>Solný Luděk</t>
  </si>
  <si>
    <t>Klapková Monika</t>
  </si>
  <si>
    <t>Nedopilková Sylva</t>
  </si>
  <si>
    <t>MMOPX01XWPAT</t>
  </si>
  <si>
    <t>potraviny na Palhanec</t>
  </si>
  <si>
    <t>Tempo</t>
  </si>
  <si>
    <t>MMOPX01XX6RS</t>
  </si>
  <si>
    <t>potraviny Palhanec</t>
  </si>
  <si>
    <t>jídlo Velké Hoštice</t>
  </si>
  <si>
    <t>Česká pošta</t>
  </si>
  <si>
    <t>Šislerová Aneta</t>
  </si>
  <si>
    <t>Ptášník Přemysl</t>
  </si>
  <si>
    <t>Schreier Jiří</t>
  </si>
  <si>
    <t>Maschke Michal</t>
  </si>
  <si>
    <t>pračka + sušička evakuační centrum</t>
  </si>
  <si>
    <t>OKAY</t>
  </si>
  <si>
    <t>MMOPP00F56WS</t>
  </si>
  <si>
    <t>MMOPP00F56ZD</t>
  </si>
  <si>
    <t xml:space="preserve">matrace 3 ks </t>
  </si>
  <si>
    <t>MMOPP00LX4YY</t>
  </si>
  <si>
    <t>potraviny a jídlo</t>
  </si>
  <si>
    <t>GLOBUS</t>
  </si>
  <si>
    <t>Sobotík Michal</t>
  </si>
  <si>
    <t>Satková Miroslava</t>
  </si>
  <si>
    <t>Hejhalová Alena</t>
  </si>
  <si>
    <t>AGROPA GROUP s.r.o.</t>
  </si>
  <si>
    <t>MMOPX01XYXHK</t>
  </si>
  <si>
    <t>hřebeny, kartáče</t>
  </si>
  <si>
    <t>boty, kroksy</t>
  </si>
  <si>
    <t>Thi Hanh Dang</t>
  </si>
  <si>
    <t>Action</t>
  </si>
  <si>
    <t xml:space="preserve">spodní prádlo, </t>
  </si>
  <si>
    <t>Pepco</t>
  </si>
  <si>
    <t>deky, drogerie</t>
  </si>
  <si>
    <t>pantofle, papuče, deky</t>
  </si>
  <si>
    <t>Tedi</t>
  </si>
  <si>
    <t>MMOPX1Y1G44</t>
  </si>
  <si>
    <t>mléko</t>
  </si>
  <si>
    <t>partnerské americké město Kearney (9.980 USD)</t>
  </si>
  <si>
    <t>Táborský Martin</t>
  </si>
  <si>
    <t>Volná Miluše</t>
  </si>
  <si>
    <t>Vařechová Zdeňka</t>
  </si>
  <si>
    <t>neznámý dárce vkladem hotovosti (důchodce)</t>
  </si>
  <si>
    <t>PŘÍJMY POMOC UKRAJINĚ 2022</t>
  </si>
  <si>
    <t>VÝDAJE POMOC UKRAJINĚ  2022</t>
  </si>
  <si>
    <t>MMOPP00LWYXM</t>
  </si>
  <si>
    <t xml:space="preserve">CHLAZENÍ servis </t>
  </si>
  <si>
    <t>svářečka na sáčky na stravu + sáčky</t>
  </si>
  <si>
    <t>RNDr. Kulveit Jaroslav</t>
  </si>
  <si>
    <t>Kamrádek Adam</t>
  </si>
  <si>
    <t>Moravcová Marie</t>
  </si>
  <si>
    <t>Interní ambulance</t>
  </si>
  <si>
    <t>Lipková Jitka</t>
  </si>
  <si>
    <t>Lamichová Danuše</t>
  </si>
  <si>
    <t>Petřík Petr</t>
  </si>
  <si>
    <t>Neurologie Králová</t>
  </si>
  <si>
    <t>Drastiková Ludmila</t>
  </si>
  <si>
    <t>MMOPP00LWB44</t>
  </si>
  <si>
    <t>strava pro děti válečných uprchlíků prac. U Hřiště</t>
  </si>
  <si>
    <t>Zařízení školního stravování</t>
  </si>
  <si>
    <t>strava pro děti válečných uprchlíků prac. Šrámkova</t>
  </si>
  <si>
    <t>MMOPP00LWB5Z</t>
  </si>
  <si>
    <t>MMOPP00LWB2E</t>
  </si>
  <si>
    <t>strava pro děti válečných uprchlíků prac. Otická</t>
  </si>
  <si>
    <t>MMOPP00LWB39</t>
  </si>
  <si>
    <t>strava pro děti válečných uprchlíků prac. Englišova</t>
  </si>
  <si>
    <t>MMOPP00LWB6U</t>
  </si>
  <si>
    <t>strava pro válečné uprchlíky</t>
  </si>
  <si>
    <t>MMOPX01Y8Z4W</t>
  </si>
  <si>
    <t>indukční vařič do bytu pro uprchlíky</t>
  </si>
  <si>
    <t>DATART</t>
  </si>
  <si>
    <t>MMOPX01Y9A1T</t>
  </si>
  <si>
    <t>pračka, chladnička - do bytu pro uprchlíky</t>
  </si>
  <si>
    <t>spojovací materiál na regály Optys</t>
  </si>
  <si>
    <t>Gavenda</t>
  </si>
  <si>
    <t>lemovka dětský koutek Optys</t>
  </si>
  <si>
    <t>Moravel</t>
  </si>
  <si>
    <t>MMOPX01Y8YJ0</t>
  </si>
  <si>
    <t>věšáky, ručníky, utěrky, prostěradla, polštáře, povlečení</t>
  </si>
  <si>
    <t>MMOPP00LX2XH</t>
  </si>
  <si>
    <t>Chovancová</t>
  </si>
  <si>
    <t>MMOPP00LX2M0</t>
  </si>
  <si>
    <t>Česká provincie Kongregace Dcer Božské Lásky</t>
  </si>
  <si>
    <t>Hrbac Frantisek</t>
  </si>
  <si>
    <t>MMOPX01YA3HL</t>
  </si>
  <si>
    <t>nábytek do bytů a vybavení centra OPTYS</t>
  </si>
  <si>
    <t>IKEA</t>
  </si>
  <si>
    <t>MMOPX01Y6PU</t>
  </si>
  <si>
    <t>MMOPX01YX6K2T</t>
  </si>
  <si>
    <t>MMOPX01YB0OU</t>
  </si>
  <si>
    <t>tisk letáků pro uprchlíky</t>
  </si>
  <si>
    <t>ReTISK - signmaking s.r.o.</t>
  </si>
  <si>
    <t>MMOPX01YB4DL</t>
  </si>
  <si>
    <t>potraviny pro uprchlíky Palhanec</t>
  </si>
  <si>
    <t>MMOPX01YB3A7</t>
  </si>
  <si>
    <t>vařič a chladnička do bytu</t>
  </si>
  <si>
    <t>MMOPP00LWASZ</t>
  </si>
  <si>
    <t xml:space="preserve">potraviny </t>
  </si>
  <si>
    <t>TEMPO</t>
  </si>
  <si>
    <t>MMOPP00LWB7P</t>
  </si>
  <si>
    <t>vybavení evakuačního centra, léky</t>
  </si>
  <si>
    <t>ČČK</t>
  </si>
  <si>
    <t>JINÉ</t>
  </si>
  <si>
    <t>mzdové náklady - překladatelské služby na základě dohod</t>
  </si>
  <si>
    <t>SMO</t>
  </si>
  <si>
    <t>povlečení, polštáře, ručníky apod.</t>
  </si>
  <si>
    <t>kancelářské potřeby komunitní centrum Optys</t>
  </si>
  <si>
    <t>koberec  do dětského koutku Optys</t>
  </si>
  <si>
    <t>Breno</t>
  </si>
  <si>
    <t>Plaskura Jakub</t>
  </si>
  <si>
    <t>Ondra Milivoj</t>
  </si>
  <si>
    <t>Urbaník Dušan</t>
  </si>
  <si>
    <t>MMOPPL7UBH</t>
  </si>
  <si>
    <t>strava v Parkhotelu</t>
  </si>
  <si>
    <t>LUKY KVĚTINY</t>
  </si>
  <si>
    <t>MMOPP00F57VQ</t>
  </si>
  <si>
    <t>kraičky na zubní pastu, kartáček apod. pro ukrajinské vojáky</t>
  </si>
  <si>
    <t>MODEL OBALY</t>
  </si>
  <si>
    <t>MMOPP00LVXDY</t>
  </si>
  <si>
    <t>potraviny</t>
  </si>
  <si>
    <t>MMOPP00F50MC</t>
  </si>
  <si>
    <t>vybavení bytů nádobím</t>
  </si>
  <si>
    <t>MMOPP00L7U9R</t>
  </si>
  <si>
    <t>strava</t>
  </si>
  <si>
    <t>IVO JABLONSKÝ</t>
  </si>
  <si>
    <t>MMOPX01YECOF</t>
  </si>
  <si>
    <t>sušička do komunitního centra Optys</t>
  </si>
  <si>
    <t>MMOPX01YEC6X</t>
  </si>
  <si>
    <t>malířské potřeby - příprava komunitního centra Optys</t>
  </si>
  <si>
    <t>ABC barvy</t>
  </si>
  <si>
    <t>MMOPP00L6C2L</t>
  </si>
  <si>
    <t>ZF92201476</t>
  </si>
  <si>
    <t>škrtidla pro ukrajinské vojáky</t>
  </si>
  <si>
    <t>TRAIVA s.r.o.</t>
  </si>
  <si>
    <t>MMOPP00F50FB</t>
  </si>
  <si>
    <t>strava o víkendech a svátcích</t>
  </si>
  <si>
    <t>MMOPP00L6ABQ</t>
  </si>
  <si>
    <t>partnerské americké město Kearney (14.975 USD)</t>
  </si>
  <si>
    <t>MMOPP00L6425</t>
  </si>
  <si>
    <t>Optys</t>
  </si>
  <si>
    <t>elektřina, voda, plyn 4/2022komunitní centrum Rybářská</t>
  </si>
  <si>
    <t>MMOPP00L3ZH4</t>
  </si>
  <si>
    <t>MMOPP00L0EHA</t>
  </si>
  <si>
    <t>tiskárna + spotřební materiál komunitní centrum Rybářská</t>
  </si>
  <si>
    <t>TS Bohemia</t>
  </si>
  <si>
    <t>partnerské americké město Kearney (11.425 USD)</t>
  </si>
  <si>
    <t>MMOPPP00L6I3A</t>
  </si>
  <si>
    <t>elektro práce připojení pračky a sušičky Rybářská</t>
  </si>
  <si>
    <t>ELEKTRO LORENZ</t>
  </si>
  <si>
    <t>MMOPP00L0EI5</t>
  </si>
  <si>
    <t>toner do tiskárny</t>
  </si>
  <si>
    <t>MMOPP00L6I6V</t>
  </si>
  <si>
    <t>opravy vaniček, napojení pračky Parkohotel</t>
  </si>
  <si>
    <t xml:space="preserve">Terber vodoinstalatérství </t>
  </si>
  <si>
    <t>MMOPP00L6I7Q</t>
  </si>
  <si>
    <t>napojení pračky a sušičky komunitní centru Rybářská</t>
  </si>
  <si>
    <t>MMOPP00L3OQ0</t>
  </si>
  <si>
    <t>MMOPP007E6SV</t>
  </si>
  <si>
    <t>spacáky do evakuačního centra</t>
  </si>
  <si>
    <t>DECASPORT</t>
  </si>
  <si>
    <t>mzdové náklady DPP</t>
  </si>
  <si>
    <t>mzdové náklady DPP - odvody (FÚ, OSSZ, ZP)</t>
  </si>
  <si>
    <t>MMOPX1YUMMZ</t>
  </si>
  <si>
    <t>kojenecká výživa</t>
  </si>
  <si>
    <t>MMOPP00F52NT</t>
  </si>
  <si>
    <t>polštáře, povlaky, prostěradla - evakuační centrum</t>
  </si>
  <si>
    <t>MMOPP00MOMGQ</t>
  </si>
  <si>
    <t>MMOPP00L6NB7</t>
  </si>
  <si>
    <t>malování volného bytu pro ukrajinské uprchlíky</t>
  </si>
  <si>
    <t>Petzuch Robert</t>
  </si>
  <si>
    <t>MMOPP00MLMXG</t>
  </si>
  <si>
    <t>kurz češtiny pro Ukrajince (3*týdne 2 lekce=40 lekcí*45 min)</t>
  </si>
  <si>
    <t>Slezská univerzita v Opavě</t>
  </si>
  <si>
    <t>elektřina, voda, plyn 5/2022 komunitní centrum Rybářská</t>
  </si>
  <si>
    <t>MMOPX01ZDPRD</t>
  </si>
  <si>
    <t>setobox</t>
  </si>
  <si>
    <t>Labanc Pavel</t>
  </si>
  <si>
    <t>podsedáky</t>
  </si>
  <si>
    <t>OBI</t>
  </si>
  <si>
    <t>MMOPP00MLLT7</t>
  </si>
  <si>
    <t>elektřina, voda, plyn 6/2022 komunitní centrum Rybářská</t>
  </si>
  <si>
    <t>MMOPP00L6OEL</t>
  </si>
  <si>
    <t>zednickoobkladačské práce Mezi trhy 4, byt č. 7</t>
  </si>
  <si>
    <t>Michal Chmura</t>
  </si>
  <si>
    <t>MMOPP00L6P4S</t>
  </si>
  <si>
    <t>výroba a montáž kuchyňské linky bat. Č 7 Mezi Trhy 4</t>
  </si>
  <si>
    <t>Eva Mertová</t>
  </si>
  <si>
    <t>MMOPP00L6PCO</t>
  </si>
  <si>
    <t>elektroinstalační práce byt č. 7 Mezi Trhy 7</t>
  </si>
  <si>
    <t>MMOPP00L6OQX</t>
  </si>
  <si>
    <t>lepení PVC, soklu</t>
  </si>
  <si>
    <t>Marek Stružík</t>
  </si>
  <si>
    <t>MMOPP00L6P3X</t>
  </si>
  <si>
    <t>výměna vody, odpadu, vany plynu byt č. 17 Hrnčířská 4</t>
  </si>
  <si>
    <t>MMOPP00L6OW3</t>
  </si>
  <si>
    <t>kompletace zařizovacích předmětů a kování byt č. 7 Mezi trhy 4</t>
  </si>
  <si>
    <t>MMOPP00L6OXY</t>
  </si>
  <si>
    <t>výměna vody, odpadu, vany plynu byt č. 7 Mezi Trhy 4</t>
  </si>
  <si>
    <t>MMOPP00MNA38</t>
  </si>
  <si>
    <t>truhlářské práce byt č. 7 Mezi Trhy 4</t>
  </si>
  <si>
    <t>MMOPP00MM8MC</t>
  </si>
  <si>
    <t>svoz odpadu Žižkova</t>
  </si>
  <si>
    <t>Technické služby Opava</t>
  </si>
  <si>
    <t>MMOPX01ZN1L9</t>
  </si>
  <si>
    <t>potraviny Freeshop Palacynja Rybářská</t>
  </si>
  <si>
    <t>MMOPX01ZN1DD</t>
  </si>
  <si>
    <t>drogerie Freeshop Palacynja Rybářská</t>
  </si>
  <si>
    <t>MMOPX01ZN1ZB</t>
  </si>
  <si>
    <t>POU a.č. 2022102830</t>
  </si>
  <si>
    <t>dar na pohřební výlohy s úmrtím matky</t>
  </si>
  <si>
    <t>Kovalová Veronika</t>
  </si>
  <si>
    <t>dotace MV ČR</t>
  </si>
  <si>
    <t>mzdové náklady - překladatelské služby na základě dohod 7/2022</t>
  </si>
  <si>
    <t>mzdové náklady - překladatelské služby na základě dohod 6/2022</t>
  </si>
  <si>
    <t>MMOPP00L0DZZ</t>
  </si>
  <si>
    <t>notebook pro zaměstnance odboru SOCV - pomoc uprchlíkům</t>
  </si>
  <si>
    <t>Jařab s.r.o.</t>
  </si>
  <si>
    <t>MMOPP00L3E6Q</t>
  </si>
  <si>
    <t>skládací postele do evakuačního centra</t>
  </si>
  <si>
    <t>J.P. Trade, s.r.o.</t>
  </si>
  <si>
    <t>MMOPP00NBC80</t>
  </si>
  <si>
    <t>elektřina, voda, plyn 7/2022 komunitní centrum Rybářská</t>
  </si>
  <si>
    <t>MMOPP00F4X5N</t>
  </si>
  <si>
    <t xml:space="preserve">Oblastní spolek ČČK Opava </t>
  </si>
  <si>
    <t>MMOPP00F4X7D</t>
  </si>
  <si>
    <t>MMOPP00F4X6I</t>
  </si>
  <si>
    <t>mzdové náklady 5/2022 kroužek - Dětský sad</t>
  </si>
  <si>
    <t>mzdové náklady 6/2022 kroužek - Dětský sad</t>
  </si>
  <si>
    <t>mzdové náklady 7/2022 Příměstské tábory pro děti</t>
  </si>
  <si>
    <t>MMOPX01ZSUC2</t>
  </si>
  <si>
    <t>potraviny a drogerie Freeshop Palacynja Rybářská</t>
  </si>
  <si>
    <t>MMOPX01ZWUHX</t>
  </si>
  <si>
    <t>MMOPX01ZWV4J</t>
  </si>
  <si>
    <t>MMOPX01ZZSLO</t>
  </si>
  <si>
    <t>dětské nádobí do komunitního centra Rybářská</t>
  </si>
  <si>
    <t>Domácí potřeby Orion</t>
  </si>
  <si>
    <t>MMOPX01ZZ4HW</t>
  </si>
  <si>
    <t>MMOPX01ZZ3JT</t>
  </si>
  <si>
    <t>povlečení, polštáře, prostěradla pro školku kom. Centrum Rybářská</t>
  </si>
  <si>
    <t>mzdové náklady - překladatelské služby na základě dohod 8/2022</t>
  </si>
  <si>
    <t>MMOPX0206UFL</t>
  </si>
  <si>
    <t>dětská výživa</t>
  </si>
  <si>
    <t>náhrada ze státního rozpočtu 8/2022</t>
  </si>
  <si>
    <t>Šamárková Lucie</t>
  </si>
  <si>
    <t>MMOPP00NAAPE</t>
  </si>
  <si>
    <t>elektřina, voda, plyn 8/2022 komunitní centrum Rybářská</t>
  </si>
  <si>
    <t>MMOPP00MN1BV</t>
  </si>
  <si>
    <t>MMOPP00MN2XM</t>
  </si>
  <si>
    <t>truhlářské práce byt č. 17 Hrnčířská 4</t>
  </si>
  <si>
    <t>zednickoobkladačské práce byt č. 17 Hrnčířská 4</t>
  </si>
  <si>
    <t>MMOPP00F4UEZ</t>
  </si>
  <si>
    <t>organizační zajištění Příměstské tábory pro děti</t>
  </si>
  <si>
    <t>MMOPP00F4UGP</t>
  </si>
  <si>
    <t>mzdové náklady - překladatelské služby na základě dohod 9/2022</t>
  </si>
  <si>
    <t>MMOPP00MN1IW</t>
  </si>
  <si>
    <t>malování byt č.17, Hrnčířská 4</t>
  </si>
  <si>
    <t>MMOPP00N9KOY</t>
  </si>
  <si>
    <t>potraviny + hygienické zboží</t>
  </si>
  <si>
    <t>MMOPP00MN1QS</t>
  </si>
  <si>
    <t>stolařské práce byt č. 17, Hrnčířská 4</t>
  </si>
  <si>
    <t>MMOPP00MN1U8</t>
  </si>
  <si>
    <t>podlahářské práce byt č. 17, Hrnčířská 4</t>
  </si>
  <si>
    <t>převod DPH v rámci RPDP, kdy nebyl nárok na odpočet k 31.8.2022</t>
  </si>
  <si>
    <t>POU a.č. 2022103680</t>
  </si>
  <si>
    <t xml:space="preserve">dar ČČK na provozování komunitního centra Palacynja Rybářská </t>
  </si>
  <si>
    <t>Mačugová Dagmar</t>
  </si>
  <si>
    <t>náhrada ze státního rozpočtu 9/2022</t>
  </si>
  <si>
    <t>mzdové náklady psychologa</t>
  </si>
  <si>
    <t>MMOPP00N9A6E</t>
  </si>
  <si>
    <t>elektrická energie byt č. 8/ Masařská 14</t>
  </si>
  <si>
    <t>ČEZ</t>
  </si>
  <si>
    <t>MMOPP00N9W8U</t>
  </si>
  <si>
    <t>MMOPP00N98YW</t>
  </si>
  <si>
    <t>kompletace zařizovacích předmětů a kování byt č. 17, Hrnčířská 4</t>
  </si>
  <si>
    <t>MMOPP00N87U0</t>
  </si>
  <si>
    <t>MMOPP00F4VI8</t>
  </si>
  <si>
    <t>organizační zajištění Kroužek Dětský sad</t>
  </si>
  <si>
    <t>MMOPP00N78G4</t>
  </si>
  <si>
    <t>MMOPP00F4VUK</t>
  </si>
  <si>
    <t>MMOPP00F4VJ3</t>
  </si>
  <si>
    <t>Kruh podpory a psychologická pomoc</t>
  </si>
  <si>
    <t>POU a.č. 2022103982</t>
  </si>
  <si>
    <t>dotace na výuku češtiny</t>
  </si>
  <si>
    <t>Mendelovo gymnázium</t>
  </si>
  <si>
    <t>mzdové náklady - překladatelské služby na základě dohod 10/2022</t>
  </si>
  <si>
    <t>MMOPP00N8193</t>
  </si>
  <si>
    <t>převod DPH v rámci RPDP, kdy nebyl nárok na odpočet k 30.9.2022</t>
  </si>
  <si>
    <t>partnerské americké město Kearney (2.380 USD)</t>
  </si>
  <si>
    <t>MMOPP00N7D0</t>
  </si>
  <si>
    <t>elektřina, voda, plyn 9/2022 komunitní centrum Rybářská</t>
  </si>
  <si>
    <t>elektřina, voda, plyn 10/2022 komunitní centrum Rybářská</t>
  </si>
  <si>
    <t>MMOPP00N7DEF</t>
  </si>
  <si>
    <t>Nákup léků, zajištění vybavení a provozu EC</t>
  </si>
  <si>
    <t>navýšený tisk (služba + papír) pro dbor INFO</t>
  </si>
  <si>
    <t>MMOPX020W4EE</t>
  </si>
  <si>
    <t>léky</t>
  </si>
  <si>
    <t>Dr.Max</t>
  </si>
  <si>
    <t>naslouchadlo</t>
  </si>
  <si>
    <t>potraviny, drogerie</t>
  </si>
  <si>
    <t>Hadamčík</t>
  </si>
  <si>
    <t>MMOPX020X8ZC</t>
  </si>
  <si>
    <t>MMOPP00N6A92</t>
  </si>
  <si>
    <t>převod DPH v rámci RPDP, kdy nebyl nárok na odpočet k 31.10.2022</t>
  </si>
  <si>
    <t>MMOPP00F4QP8</t>
  </si>
  <si>
    <t>MMOPP00N6EP2</t>
  </si>
  <si>
    <t>mzdové náklady - překladatelské služby na základě dohod 11/2022</t>
  </si>
  <si>
    <t>MMOPP00N9CSY</t>
  </si>
  <si>
    <t>David Kliment</t>
  </si>
  <si>
    <t>oprava oken byt č. 17, Hrnčířská 4</t>
  </si>
  <si>
    <t>MMOPP00MN1O2</t>
  </si>
  <si>
    <t>elektrikářské práce byt č. 17, Hrnčířská 4</t>
  </si>
  <si>
    <t xml:space="preserve">příjmy </t>
  </si>
  <si>
    <t>výdaje</t>
  </si>
  <si>
    <t>MMOPP00F4QI7</t>
  </si>
  <si>
    <t>organizační zajištění Kruh podpory a psychologické komunikace</t>
  </si>
  <si>
    <t>MMOPX0215GHRC</t>
  </si>
  <si>
    <t>Dr. Max</t>
  </si>
  <si>
    <t>Benu lékárna</t>
  </si>
  <si>
    <t xml:space="preserve">Statutární město Opava - 2.část rozpočtované rezervy </t>
  </si>
  <si>
    <t>náhrada ze státního rozpočtu 11/2022</t>
  </si>
  <si>
    <t>náhrada ze státního rozpočtu 7/2022</t>
  </si>
  <si>
    <t>kompenzace nákladů MSK 3,4,5/2022</t>
  </si>
  <si>
    <t>kompenzace nákladů MSK 6/2022</t>
  </si>
  <si>
    <t>MMOPP00F4QJ2</t>
  </si>
  <si>
    <t>Mzdové náklady 10/2022</t>
  </si>
  <si>
    <t>mzdové náklady Kroužek Dětský sad 9/2022</t>
  </si>
  <si>
    <t>MMOPP00N4X2A</t>
  </si>
  <si>
    <t>elektřina, voda, plyn 11/2022 komunitní centrum Rybářská</t>
  </si>
  <si>
    <t>MMOPP00N64O5</t>
  </si>
  <si>
    <t>MMOPP007E3MA</t>
  </si>
  <si>
    <t>poukázky pro dobrovolníky komunitního centra Rybářská</t>
  </si>
  <si>
    <t xml:space="preserve">kompenzace MSK  a náhrada ze státního rozpočtu </t>
  </si>
  <si>
    <t>mezisoučet příjmy</t>
  </si>
  <si>
    <t xml:space="preserve">partnerské americké město Kearney </t>
  </si>
  <si>
    <t>ostatní příjmy - dary FO a PO</t>
  </si>
  <si>
    <t>energie  + opravy volných bytů pro ukrajinské uprchlíky</t>
  </si>
  <si>
    <t>náhrada ze státního rozpočtu 10/2022</t>
  </si>
  <si>
    <t>zůstatek na BÚ k 31.12.2022</t>
  </si>
  <si>
    <t>MMOPP00F4Q1K</t>
  </si>
  <si>
    <t>MMOPP00F4RP1</t>
  </si>
  <si>
    <t>Mzdové náklady 11/2022</t>
  </si>
  <si>
    <t>MMOPP00F4Q45</t>
  </si>
  <si>
    <t>MMOPP00N3TQ3</t>
  </si>
  <si>
    <t>MMOPP00N40NS</t>
  </si>
  <si>
    <t>jídelním sety (stoly + židle - vybavení hotelu) pro upchlíky</t>
  </si>
  <si>
    <t xml:space="preserve">Basketbalový klub </t>
  </si>
  <si>
    <t>zůstatek z roku 2022</t>
  </si>
  <si>
    <t>VÝDAJE POMOC UKRAJINĚ  2023</t>
  </si>
  <si>
    <t>PŘÍJMY POMOC UKRAJINĚ 2023</t>
  </si>
  <si>
    <t>mzdové náklady - překladatelské služby na základě dohod 12/2022</t>
  </si>
  <si>
    <t>MMOPP00F4S0B</t>
  </si>
  <si>
    <t>MMOPP00F4RZN</t>
  </si>
  <si>
    <t>MMOPP00F4SED</t>
  </si>
  <si>
    <t>MMOPP00N2OYB</t>
  </si>
  <si>
    <t>MMOPP00F4LRX</t>
  </si>
  <si>
    <t>Mzdové náklady 12/2022</t>
  </si>
  <si>
    <t>MMOPP00N13NA</t>
  </si>
  <si>
    <t>elektřina, voda, plyn 12/2022 komunitní centrum Rybářská</t>
  </si>
  <si>
    <t>MMOPP00N014O</t>
  </si>
  <si>
    <t>MMOPP00N15VS</t>
  </si>
  <si>
    <t>MMOPP00F4LVD</t>
  </si>
  <si>
    <t>Mzdové náklady 5,6,7/2022</t>
  </si>
  <si>
    <t>POU 2023200943</t>
  </si>
  <si>
    <t>dar Velvyslanectví Ukrajiny sml. MMOPP00CUWV9</t>
  </si>
  <si>
    <t>mzdové náklady - překladatelské služby na základě dohod 1/2023</t>
  </si>
  <si>
    <t>MMOPP00MZXR3</t>
  </si>
  <si>
    <t>MMOPP00NS429</t>
  </si>
  <si>
    <t>MMOPX021YPRB</t>
  </si>
  <si>
    <t>náhrada ze státního rozpočtu 12/2022</t>
  </si>
  <si>
    <t>náhrada ze státního rozpočtu 1/2023</t>
  </si>
  <si>
    <t xml:space="preserve">mzdové náklady - překladatel. a jiné služby na základě dohod 2/2023 </t>
  </si>
  <si>
    <t>partnerské americké město Kearney (980 USD)</t>
  </si>
  <si>
    <t>MMOPP00NPQTB</t>
  </si>
  <si>
    <t>MMOPP00NPKP1</t>
  </si>
  <si>
    <t>náhrada ze státního rozpočtu 2/2023</t>
  </si>
  <si>
    <t xml:space="preserve">mzdové náklady - překladatel. a jiné služby na základě dohod 3/2023 </t>
  </si>
  <si>
    <t>MMOPP00NQS6R</t>
  </si>
  <si>
    <t>mzdové náklady Dětský sad 2/2023</t>
  </si>
  <si>
    <t>MMOPP00NQS5W</t>
  </si>
  <si>
    <t>mzdové náklady Dětský sad 1/2023</t>
  </si>
  <si>
    <t>MMOPP00NQS41</t>
  </si>
  <si>
    <t>Strava Dětský sad 1/2023 - neuznatelné</t>
  </si>
  <si>
    <t>MMOPP00NQS36</t>
  </si>
  <si>
    <t>Strava Dětský sad 2/2023 - neuznatelné</t>
  </si>
  <si>
    <t>MMOPP00NQSEN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</si>
  <si>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1/2023</t>
    </r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</si>
  <si>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2/2023</t>
    </r>
  </si>
  <si>
    <t>MMOPP00NQSDS</t>
  </si>
  <si>
    <t>MMOPP00NQS7M</t>
  </si>
  <si>
    <t>organizační zajištění projektu Dětský sad - vybavení</t>
  </si>
  <si>
    <t>náhrada ze státního rozpočtu 3/2023</t>
  </si>
  <si>
    <t>MMOPP00NP7AN</t>
  </si>
  <si>
    <t>MMOPP00NPO4R8</t>
  </si>
  <si>
    <t>MMOPP00NOCA1</t>
  </si>
  <si>
    <t>mzdové náklady Dětský sad 3/2023</t>
  </si>
  <si>
    <t>MMOPP00NOC7G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</si>
  <si>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3/2023</t>
    </r>
  </si>
  <si>
    <t>MMOPP00NN4PV</t>
  </si>
  <si>
    <t>MMOPP00NOC30</t>
  </si>
  <si>
    <t>Strava Dětský sad 3/2023 - neuznatelné</t>
  </si>
  <si>
    <t xml:space="preserve">mzdové náklady - překladatel. a jiné služby na základě dohod 4/2023 </t>
  </si>
  <si>
    <t>MMOPP00NN1IF</t>
  </si>
  <si>
    <t>MMOPP00EVUP</t>
  </si>
  <si>
    <t>MMOPP00NN1K5</t>
  </si>
  <si>
    <t>organizační zajištění projektu PAĽANYCJA</t>
  </si>
  <si>
    <t>MMOPP00F42WX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</si>
  <si>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4/2023</t>
    </r>
  </si>
  <si>
    <t>MMOPP00F42V2</t>
  </si>
  <si>
    <t>mzdové náklady Dětský sad 4/2023</t>
  </si>
  <si>
    <t>MMOPP00ODWFY</t>
  </si>
  <si>
    <t xml:space="preserve">mzdové náklady - překladatel. a jiné služby na základě dohod 5/2023 </t>
  </si>
  <si>
    <t>MMOPP00D432</t>
  </si>
  <si>
    <t>MMOPP00ODAOZ</t>
  </si>
  <si>
    <t>MMOPP00OEH5W</t>
  </si>
  <si>
    <t>mzdové náklady Dětský sad 5/2023</t>
  </si>
  <si>
    <t>MMOPP00DOD31J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</si>
  <si>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5/2023</t>
    </r>
  </si>
  <si>
    <t>MMOPP00OD30O</t>
  </si>
  <si>
    <t>MMOPP00OC1LI</t>
  </si>
  <si>
    <t>Strava Dětský sad 5/2023 - neuznatelné</t>
  </si>
  <si>
    <t xml:space="preserve">mzdové náklady - překladatel. a jiné služby na základě dohod 6/2023 </t>
  </si>
  <si>
    <t>MMOPX023VQNT</t>
  </si>
  <si>
    <t>úhrada elektrické energie byt č.7 Mezi Trhy 5 za rok 2022</t>
  </si>
  <si>
    <t>MMOPX023V4F7</t>
  </si>
  <si>
    <t>úhrada elektrické energie byt č.8 Masarykova 14 za rok 2022</t>
  </si>
  <si>
    <t>náhrada ze státního rozpočtu 5/2023</t>
  </si>
  <si>
    <t>náhrada ze státního rozpočtu 4/2023</t>
  </si>
  <si>
    <t>náhrada ze státního rozpočtu 6/2023</t>
  </si>
  <si>
    <t>MMOPP00OBDPZ</t>
  </si>
  <si>
    <t>organizační zajištění příměstského tábora</t>
  </si>
  <si>
    <t>MMOPX023QISH</t>
  </si>
  <si>
    <t>úhrada služeb (voda, teplo aj.) byt č.7 Mezi Trhy 5 za rok 2022</t>
  </si>
  <si>
    <t>úhrada služeb (voda, teplo aj.) byt č.8 Masarykova 14 za rok 2022</t>
  </si>
  <si>
    <t>MMOPP00OAXTW</t>
  </si>
  <si>
    <t>Strava Dětský sad 6/2023 - neuznatelné</t>
  </si>
  <si>
    <t>MMOPP00OAXS1</t>
  </si>
  <si>
    <t>MMOPP00OAXR6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</si>
  <si>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6/2023</t>
    </r>
  </si>
  <si>
    <t>MMOPP00OAXQB</t>
  </si>
  <si>
    <t>mzdové náklady Dětský sad 6/2023</t>
  </si>
  <si>
    <t>MMOPP00OBA4H</t>
  </si>
  <si>
    <t>elektřina, voda, plyn 6/2023 komunitní centrum Rybářská</t>
  </si>
  <si>
    <t>elektřina, voda, plyn 5/2023 komunitní centrum Rybářská</t>
  </si>
  <si>
    <t>elektřina, voda, plyn 4/2023 komunitní centrum Rybářská</t>
  </si>
  <si>
    <t>elektřina, voda, plyn 3/2023 komunitní centrum Rybářská</t>
  </si>
  <si>
    <t>elektřina, voda, plyn 2/2023 komunitní centrum Rybářská</t>
  </si>
  <si>
    <t>elektřina, voda, plyn 1/2023 komunitní centrum Rybářská</t>
  </si>
  <si>
    <t xml:space="preserve">mzdové náklady - překladatel. a jiné služby na základě dohod 7/2023 </t>
  </si>
  <si>
    <t>MMOPP00OAT3A</t>
  </si>
  <si>
    <t>organizační zajištění příměstského tábora "V tajemném lese …"</t>
  </si>
  <si>
    <t>MMOPP00OAT45</t>
  </si>
  <si>
    <t>organizační zajištění "Víkend pro mladé"</t>
  </si>
  <si>
    <t>MMOPP00O8Z3U</t>
  </si>
  <si>
    <t>mzdové náklady Kruh podpory a psych. konzultace  4/2023</t>
  </si>
  <si>
    <t>mzdové náklady Kruh podpory a psych. konzultace 6/2023</t>
  </si>
  <si>
    <t>mzdové náklady Kruh podpory a psych. konzultace 5/2023</t>
  </si>
  <si>
    <t>mzdové náklady Kruh podpory a psych. konzultace  3/2023</t>
  </si>
  <si>
    <t>MMOPP00O8Z2Z</t>
  </si>
  <si>
    <t>Strava Dětský sad 4/2023 - neuznatelné</t>
  </si>
  <si>
    <t>MMOPP00O9IT6</t>
  </si>
  <si>
    <t>elektřina, voda, plyn 7/2023 komunitní centrum Rybářská</t>
  </si>
  <si>
    <t>MMOPP00OAFQT</t>
  </si>
  <si>
    <t>MMOPP00OEIWY</t>
  </si>
  <si>
    <t>mzdové náklady Kruh podpory a psych. konzultace  7/2023</t>
  </si>
  <si>
    <t>MMOPP00O8WOI</t>
  </si>
  <si>
    <t>mzdové náklady příměstského tábora "V tajemném lese …"</t>
  </si>
  <si>
    <t>MMOPP00OWPD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</si>
  <si>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7/2023</t>
    </r>
  </si>
  <si>
    <t>MMOPP00OEIXT</t>
  </si>
  <si>
    <t>mzdové náklady "Víkend pro mladé"</t>
  </si>
  <si>
    <t xml:space="preserve">mzdové náklady - překladatel. a jiné služby na základě dohod 8/2023 </t>
  </si>
  <si>
    <t>elektřina, voda, plyn 8/2023 komunitní centrum Rybářská</t>
  </si>
  <si>
    <t>organizační zajištění "Hýbej se"</t>
  </si>
  <si>
    <t>MMOPP00O5KM7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</si>
  <si>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8/2023</t>
    </r>
  </si>
  <si>
    <t>MMOPP00O7HRR</t>
  </si>
  <si>
    <t>MMOPP00O6T1K</t>
  </si>
  <si>
    <t>MMOPP00O5KLC</t>
  </si>
  <si>
    <t>mzdové náklady "Hýbej se" 8/2023</t>
  </si>
  <si>
    <t>MMOPP00OEIU8</t>
  </si>
  <si>
    <t>mzdové náklady Kruh podpory a psych. konzultace  8/2023</t>
  </si>
  <si>
    <t>MMOPP00O5EFC</t>
  </si>
  <si>
    <t>MMOPP00O9GKT</t>
  </si>
  <si>
    <t>organizační zajištění projektu PAĽANYCJA (gymn.podložky)</t>
  </si>
  <si>
    <t>organizační zajištění projektu PAĽANYCJA (knihy)</t>
  </si>
  <si>
    <t xml:space="preserve">mzdové náklady - překladatel. a jiné služby na základě dohod 9/2023 </t>
  </si>
  <si>
    <t>MMOPP00O54V2</t>
  </si>
  <si>
    <t>elektřina, voda, plyn 9/2023 komunitní centrum Rybářská</t>
  </si>
  <si>
    <t>MMOPP00O41G3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</si>
  <si>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9/2023</t>
    </r>
  </si>
  <si>
    <t>MMOPP00O41F8</t>
  </si>
  <si>
    <t>mzdové náklady Dětský sad 9/2023</t>
  </si>
  <si>
    <t>MMOPP00O41ED</t>
  </si>
  <si>
    <t>mzdové náklady Kruh podpory a psych. konzultace  9/2023</t>
  </si>
  <si>
    <t>MMOPP00O41DI</t>
  </si>
  <si>
    <t>Strava Dětský sad 9/2023 - neuznatelné</t>
  </si>
  <si>
    <t>MMOPP00F3V9U</t>
  </si>
  <si>
    <t>MMOPP00F3V8Z</t>
  </si>
  <si>
    <t>mzdové náklady - překladatel. a jiné služby na základě dohod 10/2023</t>
  </si>
  <si>
    <t>MMOPP00NZOS8</t>
  </si>
  <si>
    <t>elektřina, voda, plyn 10/2023 komunitní centrum Rybářská</t>
  </si>
  <si>
    <t>MMOPP00NO2SFP</t>
  </si>
  <si>
    <t>MMOPP00O2SLV</t>
  </si>
  <si>
    <t>organizační zajištění projektu PAĽANYCJA (různé)</t>
  </si>
  <si>
    <t>MMOPP00O2PN6</t>
  </si>
  <si>
    <t>MMOPP00O2PO1</t>
  </si>
  <si>
    <t>Strava Dětský sad 10/2023 - neuznatelné</t>
  </si>
  <si>
    <t>MMOPP00O2OV9</t>
  </si>
  <si>
    <t>mzdové náklady Kruh podpory a psych. konzultace  10/2023</t>
  </si>
  <si>
    <t>MMOPP00O2OW4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</si>
  <si>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10/2023</t>
    </r>
  </si>
  <si>
    <t>MMOPP00O2OUE</t>
  </si>
  <si>
    <t>mzdové náklady Dětský sad 10/2023</t>
  </si>
  <si>
    <t>mzdové náklady - překladatel. a jiné služby na základě dohod 11/2023</t>
  </si>
  <si>
    <t>MMOPP007DBYF</t>
  </si>
  <si>
    <t>Globus ČR</t>
  </si>
  <si>
    <t>dárkové poukázky pro dobrovolníky centra Palanycja</t>
  </si>
  <si>
    <t>MMOPP00PA5EY</t>
  </si>
  <si>
    <t>Strava Dětský sad 11/2023 - neuznatelné</t>
  </si>
  <si>
    <t>organizační zajištění projektu Kruh podpory (kancelářské potřeby)</t>
  </si>
  <si>
    <t>MMOPP00PA3VZ</t>
  </si>
  <si>
    <t>MMOPP00PA562</t>
  </si>
  <si>
    <t>mzdové náklady Kruh podpory a psych. konzultace  12/2023</t>
  </si>
  <si>
    <t>MMOPP00PA58S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</si>
  <si>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12/2023</t>
    </r>
  </si>
  <si>
    <t>MMOPP00PA5AI</t>
  </si>
  <si>
    <t>mzdové náklady Dětský sad 11/2023</t>
  </si>
  <si>
    <t>MMOPP00PA59N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</si>
  <si>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11/2023</t>
    </r>
  </si>
  <si>
    <t>mzdové náklady Dětský sad 12/2023</t>
  </si>
  <si>
    <t>MMOPP00PA5BD</t>
  </si>
  <si>
    <t>MMOPP00P9XAF</t>
  </si>
  <si>
    <t>MMOPP00P9O40</t>
  </si>
  <si>
    <t>MMOPP00PA5GO</t>
  </si>
  <si>
    <t>organizační zajištění projektu Kruh podpory (různé)</t>
  </si>
  <si>
    <t>MMOPP00PA5FT</t>
  </si>
  <si>
    <t>MMOPP00PA5D3</t>
  </si>
  <si>
    <t>MMOPP00PA57X</t>
  </si>
  <si>
    <t>mzdové náklady Kruh podpory a psych. konzultace  11/2023</t>
  </si>
  <si>
    <t>MMOPP00F3S39</t>
  </si>
  <si>
    <t>MMOPP00P9YVB</t>
  </si>
  <si>
    <t>elektřina, voda, plyn 11/2023 komunitní centrum Rybářská</t>
  </si>
  <si>
    <t>MMOPP00PA9NX</t>
  </si>
  <si>
    <t>organizační zajištění projektu PAĽANYCJA (hry)</t>
  </si>
  <si>
    <t>MMOPP00PA9JH</t>
  </si>
  <si>
    <t>organizační zajištění projektu PAĹANYCJA a Dětský sad  (kanc. potřeby)</t>
  </si>
  <si>
    <t>MMOPX025QU03</t>
  </si>
  <si>
    <t>dárková poukázka pro dobrovolníky centra Palanycja</t>
  </si>
  <si>
    <t>PŘÍJMY POMOC UKRAJINĚ 2024</t>
  </si>
  <si>
    <t>mzdové náklady - překladatelské služby na základě dohod 12/2023</t>
  </si>
  <si>
    <t>VÝDAJE POMOC UKRAJINĚ  2024</t>
  </si>
  <si>
    <t>MMOPP00P7RX4</t>
  </si>
  <si>
    <t>organizační zajištění projektu Dětský sad</t>
  </si>
  <si>
    <t>MMOPP00P7QNP</t>
  </si>
  <si>
    <t>elektřina, voda, plyn 12/2023 komunitní centrum Rybářská</t>
  </si>
  <si>
    <t>MMOPP00P7V9O</t>
  </si>
  <si>
    <t>mzdové náklady - překladatelské služby na základě dohod 1/2024</t>
  </si>
  <si>
    <t>elektřina, voda, plyn 1/2024 komunitní centrum Rybářská</t>
  </si>
  <si>
    <t>mzdové náklady - překladatelské služby na základě dohod 2/2024</t>
  </si>
  <si>
    <t>MMOPX026WI6Y</t>
  </si>
  <si>
    <t>MMOPP00P6UBY</t>
  </si>
  <si>
    <t>MMOPP00P6UA3</t>
  </si>
  <si>
    <t xml:space="preserve">Strava Dětský sad 1/2024 </t>
  </si>
  <si>
    <t>MMOPP00P60IT</t>
  </si>
  <si>
    <t>administrativa a vedení účetnictví "Adaptace ukr. uprchlíků" 1/2024</t>
  </si>
  <si>
    <t>MMOPP00P65HZ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</si>
  <si>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1/2024</t>
    </r>
  </si>
  <si>
    <t>MMOPP00P63LT</t>
  </si>
  <si>
    <t>mzdové náklady Dětský sad 1/2024</t>
  </si>
  <si>
    <t>MMOPP00P63KY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</si>
  <si>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1/2024</t>
    </r>
  </si>
  <si>
    <t>MMOPP00P60JO</t>
  </si>
  <si>
    <t>MMOPP00P45YC</t>
  </si>
  <si>
    <t>elektřina, voda, plyn 2/2024 komunitní centrum Rybářská</t>
  </si>
  <si>
    <t>MMOPP00P5UNN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</si>
  <si>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2/2024</t>
    </r>
  </si>
  <si>
    <t>MMOPP00P5ULX</t>
  </si>
  <si>
    <t>mzdové náklady Dětský sad 2/2024</t>
  </si>
  <si>
    <t>MMOPP00P60KJ</t>
  </si>
  <si>
    <t>organizační zajištění Kruh podpory a psychologické konzultace - materiál</t>
  </si>
  <si>
    <t>MMOPP00P4CJ2</t>
  </si>
  <si>
    <t xml:space="preserve">Strava Dětský sad 2/2024 </t>
  </si>
  <si>
    <t>MMOPP00P5UQ8</t>
  </si>
  <si>
    <t>administrativa a vedení účetnictví "Adaptace ukr. uprchlíků" 2/2024</t>
  </si>
  <si>
    <t xml:space="preserve">Strava Dětský sad 12/2023 </t>
  </si>
  <si>
    <t>MMOPP00P5UOI</t>
  </si>
  <si>
    <t>organizační zajištění projektu PAĽANYCJA - kancel. potřeby</t>
  </si>
  <si>
    <t>MMOPP00P5UPD</t>
  </si>
  <si>
    <t>organizační zajištění projektu "Adaptace ukr.uprchlíků" - materiál</t>
  </si>
  <si>
    <t>MMOPP00P5UR3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</si>
  <si>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2/2024</t>
    </r>
  </si>
  <si>
    <t>dětská výživa hotově pokladnou 5.3.2024</t>
  </si>
  <si>
    <t>MMOPP00OUE3Z</t>
  </si>
  <si>
    <t>MMOPP00OTQMD</t>
  </si>
  <si>
    <t>MMOPP00OUGWK</t>
  </si>
  <si>
    <t>MMOPP00OV0AD</t>
  </si>
  <si>
    <t>organizační zajištění projektu PAĽANYCJA - hygienické potřeby</t>
  </si>
  <si>
    <t>mzdové náklady - překladatelské služby na základě dohod 3/2024</t>
  </si>
  <si>
    <t>zůstatek na BÚ k 30.12.2023</t>
  </si>
  <si>
    <t>MMOPP00OTRVX</t>
  </si>
  <si>
    <t>nájem, voda 3/2024 komunitní centrum Rybářská</t>
  </si>
  <si>
    <t>nájem, voda 4/2024 komunitní centrum Rybářská</t>
  </si>
  <si>
    <t>elektřina, plyn 3/2024 komunitní centrum Rybářská</t>
  </si>
  <si>
    <t>mzdové náklady "Kruh podpory a psychol. Konzultace" 2/2024</t>
  </si>
  <si>
    <t>MMOPP00OTFJX</t>
  </si>
  <si>
    <t>administrativa a vedení účetnictví "Adaptace ukr. uprchlíků" 3/2024</t>
  </si>
  <si>
    <t>MMOPP00OTHCI</t>
  </si>
  <si>
    <t>mzdové náklady Dětský sad 3/2024</t>
  </si>
  <si>
    <t>MMOPP00OTHBN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</si>
  <si>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3/2024</t>
    </r>
  </si>
  <si>
    <t>MMOPP00OTEUL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</si>
  <si>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3/2024</t>
    </r>
  </si>
  <si>
    <t>MMOPP00OTHDD</t>
  </si>
  <si>
    <t>mzdové náklady "Kruh podpory a psychol. Konzultace" 3/2024</t>
  </si>
  <si>
    <t>MMOPP00OTZVD</t>
  </si>
  <si>
    <t>organizační zajištění projektu PAĽANYCJA - portable,flash</t>
  </si>
  <si>
    <t>MMOPP00OU02U</t>
  </si>
  <si>
    <t>organizační zajištění Kruh podpory a psychologické konzultace - kancelářské potřeby</t>
  </si>
  <si>
    <t>MMOPP00OTZW8</t>
  </si>
  <si>
    <t>MMOPP00OU2NJ</t>
  </si>
  <si>
    <t xml:space="preserve">Strava Dětský sad 3/2024 </t>
  </si>
  <si>
    <t>mzdové náklady - překladatelské služby na základě dohod 4/2024</t>
  </si>
  <si>
    <t>MMOPP00OS8YK</t>
  </si>
  <si>
    <t>MMOPP00OSGFN</t>
  </si>
  <si>
    <t>nájem, voda 5/2024 komunitní centrum Rybářská</t>
  </si>
  <si>
    <t>MMOPP00OS5ID</t>
  </si>
  <si>
    <t>elektřina, plyn 4/2024 komunitní centrum Rybářská</t>
  </si>
  <si>
    <t>MMOPP00OROLM</t>
  </si>
  <si>
    <t>administrativa a vedení účetnictví "Adaptace ukr. uprchlíků" 4/2024</t>
  </si>
  <si>
    <t>MMOPP00OROJW</t>
  </si>
  <si>
    <t>mzdové náklady Dětský sad 4/2024</t>
  </si>
  <si>
    <t>MMOPP00ORO0J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</si>
  <si>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4/2024</t>
    </r>
  </si>
  <si>
    <t>MMOPP00ORNZV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</si>
  <si>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4/2024</t>
    </r>
  </si>
  <si>
    <t>MMOPP00ORRD5</t>
  </si>
  <si>
    <t>organizační zajištění Klubu mládeže - výlet na zámek Štáblovice</t>
  </si>
  <si>
    <t>MMOPP00OROMH</t>
  </si>
  <si>
    <t xml:space="preserve">Strava Dětský sad 4/2024 </t>
  </si>
  <si>
    <t>dotace MV ČR "Adaptace a integrace ukrajinských válečných uprchlíků na území statutárního města Opavy 2024"</t>
  </si>
  <si>
    <t>zůstatek z roku 2023</t>
  </si>
  <si>
    <t>MMOPP00OR9H3</t>
  </si>
  <si>
    <t>nájem, voda 6/2024 komunitní centrum Rybářská</t>
  </si>
  <si>
    <t>mzdové náklady - překladatelské služby na základě dohod 5/2024</t>
  </si>
  <si>
    <t>MMOPP00OQ6MC</t>
  </si>
  <si>
    <t>elektřina, plyn 5/2024 komunitní centrum Rybářská</t>
  </si>
  <si>
    <t>zůstatek na BÚ k 21.6.2024</t>
  </si>
  <si>
    <t>MMOPP00OPN97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</si>
  <si>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5/2024</t>
    </r>
  </si>
  <si>
    <t>MMOPP00OPRRX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</si>
  <si>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5/2024</t>
    </r>
  </si>
  <si>
    <t>organizační zajištění projektu PAĽANYCJA - materiál Velikonoce</t>
  </si>
  <si>
    <t>MMOPP00OPRSS</t>
  </si>
  <si>
    <t>organizační zajištění projektu PAĽANYCJA - materiál Dětský den</t>
  </si>
  <si>
    <t>MMOPP00OPNDN</t>
  </si>
  <si>
    <t>mzdové náklady "Kruh podpory a psychol. Konzultace" 4/2024</t>
  </si>
  <si>
    <t>MMOPP00OPNCS</t>
  </si>
  <si>
    <t>mzdové náklady "Kruh podpory a psychol. Konzultace" 5/2024</t>
  </si>
  <si>
    <t>MMOPP00OQ1LG</t>
  </si>
  <si>
    <t xml:space="preserve">Strava Dětský sad 5/2024 </t>
  </si>
  <si>
    <t>MMOPP00OQ1O1</t>
  </si>
  <si>
    <t>administrativa a vedení účetnictví "Adaptace ukr. uprchlíků" 5/2024</t>
  </si>
  <si>
    <t>MMOPX028MD1A</t>
  </si>
  <si>
    <t>úhrada služeb (voda, teplo aj.) byt č.7 Mezi Trhy 5 k 30.6.2023</t>
  </si>
  <si>
    <t>MMOPX028M7YV</t>
  </si>
  <si>
    <t>úhrada služeb (voda, teplo aj.) byt č.8 Masarykova 14 k 30.6.2023</t>
  </si>
  <si>
    <t>MMOPP00OPNBX</t>
  </si>
  <si>
    <t>MMOPP00OROP8XS</t>
  </si>
  <si>
    <t>mzdové náklady Dětský sad 5/2024</t>
  </si>
  <si>
    <t>MMOPP00ONZHH</t>
  </si>
  <si>
    <t>nájem, voda 7/2024 komunitní centrum Rybářská</t>
  </si>
  <si>
    <t>mzdové náklady - překladatelské služby na základě dohod 6/2024</t>
  </si>
  <si>
    <t>MMOPP007CUVI</t>
  </si>
  <si>
    <t>elektřina, plyn 6/2024 komunitní centrum Rybářská</t>
  </si>
  <si>
    <t>MMOPP00F3I42</t>
  </si>
  <si>
    <t>organizační zajištění Klubu mládeže - výlet do Štítiny</t>
  </si>
  <si>
    <t>MMOPP00ON3KA</t>
  </si>
  <si>
    <t>mzdové náklady Dětský sad 6/2024</t>
  </si>
  <si>
    <t>MMOPP00ON3L5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</si>
  <si>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6/2024</t>
    </r>
  </si>
  <si>
    <t>MMOPP00F3I5X</t>
  </si>
  <si>
    <t>organizační zajištění "Kruh podpory a psychol. Konzultace" pap.potřeby</t>
  </si>
  <si>
    <t>MMOPP00ON3M0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</si>
  <si>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6/2024</t>
    </r>
  </si>
  <si>
    <t>MMOPP00ON4GN</t>
  </si>
  <si>
    <t>mzdové náklady "Kruh podpory a psychol. Konzultace" 6/2024</t>
  </si>
  <si>
    <t>MMOPP00ONZ55</t>
  </si>
  <si>
    <t xml:space="preserve">Strava Dětský sad 6/2024 </t>
  </si>
  <si>
    <t>MMOPP00OMH0P</t>
  </si>
  <si>
    <t>nájem, voda 8/2024 komunitní centrum Rybářská</t>
  </si>
  <si>
    <t>MMOPP007DJUF</t>
  </si>
  <si>
    <t>DOBROPIS - nájem, voda 7/2024 komunitní centrum Rybářská MMOPP00ONZHH</t>
  </si>
  <si>
    <t>MMOPP007DJTK</t>
  </si>
  <si>
    <t>DOBROPIS - nájem, voda 8/2024 komunitní centrum Rybářská MMOPP007DJTK</t>
  </si>
  <si>
    <t>mzdové náklady - překladatelské služby na základě dohod 7/2024</t>
  </si>
  <si>
    <t>MMOPP00OMDV6</t>
  </si>
  <si>
    <t>organizační zajištění příměstský tábor Svět kolem nás</t>
  </si>
  <si>
    <t>MMOPP007CVJZ</t>
  </si>
  <si>
    <t>elektřina, plyn 7/2024 komunitní centrum Rybářská</t>
  </si>
  <si>
    <t>MMOPP00OM9AV</t>
  </si>
  <si>
    <t>organizační zajištění Víkend pro mladé (ubytování + strava)</t>
  </si>
  <si>
    <t>MMOPP00F3GQE</t>
  </si>
  <si>
    <t>organizační zajištění příměstský tábor Svět kolem nás strava</t>
  </si>
  <si>
    <t>MMOPP00OLT3B</t>
  </si>
  <si>
    <t>organizační zajištění Víkend pro mladé (PHM, parkovné)</t>
  </si>
  <si>
    <t>MMOPP00OLWGX</t>
  </si>
  <si>
    <t>mzdové náklady "Kruh podpory a psychol. Konzultace" 7/2024</t>
  </si>
  <si>
    <t>MMOPP00OLWE7</t>
  </si>
  <si>
    <t>administrativa a vedení účetnictví "Adaptace ukr. uprchlíků" 6/2024</t>
  </si>
  <si>
    <t>MMOPP00OLWF2</t>
  </si>
  <si>
    <t>administrativa a vedení účetnictví "Adaptace ukr. uprchlíků" 7/2024</t>
  </si>
  <si>
    <t>MMOPP00OLWKD</t>
  </si>
  <si>
    <r>
      <t>lektorská činnost centrum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7/2024</t>
    </r>
  </si>
  <si>
    <t>MMOPP00OLWPO</t>
  </si>
  <si>
    <t>organizační zajištění Klubu mládeže - výlety</t>
  </si>
  <si>
    <t>MMOPP00OLWIN</t>
  </si>
  <si>
    <r>
      <t>mzdové náklady centra PA</t>
    </r>
    <r>
      <rPr>
        <sz val="11"/>
        <color theme="1"/>
        <rFont val="Calibri"/>
        <family val="2"/>
        <charset val="238"/>
      </rPr>
      <t>ĽANY</t>
    </r>
    <r>
      <rPr>
        <sz val="11"/>
        <color theme="1"/>
        <rFont val="Calibri"/>
        <family val="2"/>
        <charset val="238"/>
        <scheme val="minor"/>
      </rPr>
      <t>CJA 7/2024</t>
    </r>
  </si>
  <si>
    <t>MMOPP00OLWHS</t>
  </si>
  <si>
    <t>mzdové náklady Dětský sad 7/2024</t>
  </si>
  <si>
    <t>POUKAZ - nájem, voda 9/2024 komunitní centrum Rybářská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</si>
</sst>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3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4" fontId="4" fillId="0" borderId="0" xfId="0" applyNumberFormat="1" applyFont="1"/>
    <xf numFmtId="14" fontId="1" fillId="0" borderId="1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4" fontId="0" fillId="0" borderId="6" xfId="0" applyNumberFormat="1" applyBorder="1"/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0" fillId="0" borderId="1" xfId="0" applyNumberFormat="1" applyFill="1" applyBorder="1"/>
    <xf numFmtId="4" fontId="0" fillId="0" borderId="0" xfId="0" applyNumberFormat="1" applyFill="1"/>
    <xf numFmtId="0" fontId="0" fillId="0" borderId="1" xfId="0" applyBorder="1" applyAlignment="1">
      <alignment horizontal="center" vertical="center"/>
    </xf>
    <xf numFmtId="0" fontId="3" fillId="4" borderId="8" xfId="0" applyFont="1" applyFill="1" applyBorder="1"/>
    <xf numFmtId="4" fontId="0" fillId="4" borderId="1" xfId="0" applyNumberFormat="1" applyFill="1" applyBorder="1"/>
    <xf numFmtId="4" fontId="0" fillId="0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4" fontId="0" fillId="6" borderId="1" xfId="0" applyNumberFormat="1" applyFill="1" applyBorder="1"/>
    <xf numFmtId="14" fontId="0" fillId="0" borderId="5" xfId="0" applyNumberFormat="1" applyBorder="1"/>
    <xf numFmtId="4" fontId="0" fillId="0" borderId="5" xfId="0" applyNumberFormat="1" applyFill="1" applyBorder="1"/>
    <xf numFmtId="4" fontId="3" fillId="6" borderId="1" xfId="0" applyNumberFormat="1" applyFont="1" applyFill="1" applyBorder="1"/>
    <xf numFmtId="0" fontId="0" fillId="7" borderId="1" xfId="0" applyFill="1" applyBorder="1" applyAlignment="1">
      <alignment wrapText="1"/>
    </xf>
    <xf numFmtId="14" fontId="0" fillId="7" borderId="1" xfId="0" applyNumberFormat="1" applyFill="1" applyBorder="1"/>
    <xf numFmtId="4" fontId="0" fillId="7" borderId="1" xfId="0" applyNumberFormat="1" applyFill="1" applyBorder="1"/>
    <xf numFmtId="0" fontId="3" fillId="2" borderId="1" xfId="0" applyFont="1" applyFill="1" applyBorder="1" applyAlignment="1">
      <alignment wrapText="1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4" fontId="0" fillId="0" borderId="0" xfId="0" applyNumberFormat="1" applyBorder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4" fillId="0" borderId="0" xfId="0" applyFont="1" applyAlignment="1">
      <alignment wrapText="1"/>
    </xf>
    <xf numFmtId="0" fontId="0" fillId="3" borderId="5" xfId="0" applyFill="1" applyBorder="1" applyAlignment="1">
      <alignment horizontal="center" vertical="center"/>
    </xf>
    <xf numFmtId="0" fontId="3" fillId="4" borderId="1" xfId="0" applyFont="1" applyFill="1" applyBorder="1"/>
    <xf numFmtId="4" fontId="0" fillId="7" borderId="0" xfId="0" applyNumberFormat="1" applyFill="1"/>
    <xf numFmtId="0" fontId="0" fillId="7" borderId="0" xfId="0" applyFill="1" applyAlignment="1">
      <alignment wrapText="1"/>
    </xf>
    <xf numFmtId="4" fontId="7" fillId="0" borderId="0" xfId="0" applyNumberFormat="1" applyFont="1"/>
    <xf numFmtId="0" fontId="0" fillId="8" borderId="1" xfId="0" applyFill="1" applyBorder="1" applyAlignment="1">
      <alignment wrapText="1"/>
    </xf>
    <xf numFmtId="4" fontId="0" fillId="8" borderId="1" xfId="0" applyNumberFormat="1" applyFill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164" fontId="7" fillId="0" borderId="0" xfId="0" applyNumberFormat="1" applyFont="1"/>
    <xf numFmtId="0" fontId="4" fillId="8" borderId="1" xfId="0" applyFont="1" applyFill="1" applyBorder="1" applyAlignment="1">
      <alignment wrapText="1"/>
    </xf>
    <xf numFmtId="4" fontId="4" fillId="8" borderId="1" xfId="0" applyNumberFormat="1" applyFont="1" applyFill="1" applyBorder="1"/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wrapText="1"/>
    </xf>
    <xf numFmtId="4" fontId="0" fillId="10" borderId="1" xfId="0" applyNumberFormat="1" applyFill="1" applyBorder="1"/>
    <xf numFmtId="0" fontId="0" fillId="4" borderId="1" xfId="0" applyFill="1" applyBorder="1" applyAlignment="1">
      <alignment wrapText="1"/>
    </xf>
    <xf numFmtId="4" fontId="4" fillId="11" borderId="0" xfId="0" applyNumberFormat="1" applyFont="1" applyFill="1"/>
    <xf numFmtId="14" fontId="0" fillId="0" borderId="1" xfId="0" applyNumberFormat="1" applyFill="1" applyBorder="1"/>
    <xf numFmtId="0" fontId="0" fillId="9" borderId="5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4" fontId="0" fillId="5" borderId="1" xfId="0" applyNumberFormat="1" applyFill="1" applyBorder="1"/>
    <xf numFmtId="0" fontId="3" fillId="12" borderId="8" xfId="0" applyFont="1" applyFill="1" applyBorder="1"/>
    <xf numFmtId="4" fontId="0" fillId="12" borderId="1" xfId="0" applyNumberFormat="1" applyFill="1" applyBorder="1"/>
    <xf numFmtId="0" fontId="3" fillId="12" borderId="1" xfId="0" applyFont="1" applyFill="1" applyBorder="1"/>
    <xf numFmtId="0" fontId="0" fillId="0" borderId="1" xfId="0" applyFill="1" applyBorder="1" applyAlignment="1">
      <alignment wrapText="1"/>
    </xf>
    <xf numFmtId="4" fontId="0" fillId="9" borderId="1" xfId="0" applyNumberFormat="1" applyFill="1" applyBorder="1"/>
    <xf numFmtId="4" fontId="9" fillId="0" borderId="1" xfId="0" applyNumberFormat="1" applyFont="1" applyBorder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wrapText="1"/>
    </xf>
    <xf numFmtId="14" fontId="3" fillId="7" borderId="5" xfId="0" applyNumberFormat="1" applyFont="1" applyFill="1" applyBorder="1"/>
    <xf numFmtId="4" fontId="3" fillId="7" borderId="1" xfId="0" applyNumberFormat="1" applyFont="1" applyFill="1" applyBorder="1"/>
    <xf numFmtId="4" fontId="0" fillId="0" borderId="1" xfId="0" applyNumberFormat="1" applyFont="1" applyBorder="1"/>
    <xf numFmtId="0" fontId="0" fillId="9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right" vertical="center"/>
    </xf>
    <xf numFmtId="14" fontId="0" fillId="0" borderId="6" xfId="0" applyNumberFormat="1" applyBorder="1" applyAlignment="1">
      <alignment horizontal="right" vertical="center"/>
    </xf>
    <xf numFmtId="14" fontId="0" fillId="0" borderId="7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6" xfId="0" applyNumberFormat="1" applyFill="1" applyBorder="1" applyAlignment="1">
      <alignment horizontal="right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  <color rgb="FFCCFFCC"/>
      <color rgb="FFCCCCFF"/>
      <color rgb="FFFF9933"/>
      <color rgb="FFFFFF99"/>
      <color rgb="FFCC66FF"/>
      <color rgb="FF0000FF"/>
      <color rgb="FFFFCC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12" sqref="C12"/>
    </sheetView>
  </sheetViews>
  <sheetFormatPr defaultRowHeight="15" x14ac:dyDescent="0.25"/>
  <cols>
    <col min="1" max="1" width="50.5703125" style="3" customWidth="1"/>
    <col min="2" max="2" width="12.42578125" style="1" customWidth="1"/>
    <col min="3" max="3" width="15.42578125" style="2" customWidth="1"/>
    <col min="4" max="4" width="14.7109375" customWidth="1"/>
    <col min="5" max="5" width="12" customWidth="1"/>
    <col min="7" max="7" width="10" bestFit="1" customWidth="1"/>
  </cols>
  <sheetData>
    <row r="1" spans="1:4" ht="39.75" customHeight="1" x14ac:dyDescent="0.25">
      <c r="A1" s="83" t="s">
        <v>612</v>
      </c>
      <c r="B1" s="84"/>
      <c r="C1" s="85"/>
    </row>
    <row r="2" spans="1:4" ht="31.5" x14ac:dyDescent="0.25">
      <c r="A2" s="4" t="s">
        <v>17</v>
      </c>
      <c r="B2" s="19" t="s">
        <v>18</v>
      </c>
      <c r="C2" s="6" t="s">
        <v>19</v>
      </c>
    </row>
    <row r="3" spans="1:4" x14ac:dyDescent="0.25">
      <c r="A3" s="59" t="s">
        <v>704</v>
      </c>
      <c r="B3" s="8"/>
      <c r="C3" s="60">
        <v>3126436.46</v>
      </c>
    </row>
    <row r="4" spans="1:4" x14ac:dyDescent="0.25">
      <c r="A4" s="7"/>
      <c r="B4" s="8"/>
      <c r="C4" s="9"/>
    </row>
    <row r="5" spans="1:4" x14ac:dyDescent="0.25">
      <c r="A5" s="73"/>
      <c r="B5" s="66"/>
      <c r="C5" s="25"/>
    </row>
    <row r="6" spans="1:4" ht="45" x14ac:dyDescent="0.25">
      <c r="A6" s="62" t="s">
        <v>703</v>
      </c>
      <c r="B6" s="8"/>
      <c r="C6" s="63">
        <v>2756448</v>
      </c>
    </row>
    <row r="7" spans="1:4" x14ac:dyDescent="0.25">
      <c r="A7" s="7"/>
      <c r="B7" s="8"/>
      <c r="C7" s="9"/>
      <c r="D7" s="2"/>
    </row>
    <row r="8" spans="1:4" x14ac:dyDescent="0.25">
      <c r="A8" s="7"/>
      <c r="B8" s="8"/>
      <c r="C8" s="9"/>
    </row>
    <row r="9" spans="1:4" x14ac:dyDescent="0.25">
      <c r="A9" s="43"/>
      <c r="B9" s="44"/>
      <c r="C9" s="45"/>
    </row>
    <row r="10" spans="1:4" x14ac:dyDescent="0.25">
      <c r="A10" s="42" t="s">
        <v>375</v>
      </c>
      <c r="C10" s="41">
        <f>SUM(C3:C8)</f>
        <v>5882884.46</v>
      </c>
      <c r="D10" s="53"/>
    </row>
    <row r="11" spans="1:4" x14ac:dyDescent="0.25">
      <c r="A11" s="46" t="s">
        <v>376</v>
      </c>
      <c r="C11" s="47">
        <f>'výdaje 2024'!$E$124</f>
        <v>3282233.62</v>
      </c>
    </row>
    <row r="12" spans="1:4" x14ac:dyDescent="0.25">
      <c r="A12" s="48" t="s">
        <v>710</v>
      </c>
      <c r="C12" s="65">
        <f>C10-C11</f>
        <v>2600650.84</v>
      </c>
      <c r="D12" s="58"/>
    </row>
    <row r="13" spans="1:4" x14ac:dyDescent="0.25">
      <c r="C13" s="53"/>
    </row>
    <row r="14" spans="1:4" x14ac:dyDescent="0.25">
      <c r="A14" s="54" t="s">
        <v>20</v>
      </c>
      <c r="B14" s="8"/>
      <c r="C14" s="55"/>
    </row>
    <row r="15" spans="1:4" x14ac:dyDescent="0.25">
      <c r="A15" s="73" t="s">
        <v>395</v>
      </c>
      <c r="B15" s="8"/>
      <c r="C15" s="25"/>
    </row>
    <row r="16" spans="1:4" x14ac:dyDescent="0.25">
      <c r="A16" s="72" t="s">
        <v>397</v>
      </c>
      <c r="B16" s="8"/>
      <c r="C16" s="71"/>
    </row>
    <row r="17" spans="1:4" x14ac:dyDescent="0.25">
      <c r="A17" s="7" t="s">
        <v>398</v>
      </c>
      <c r="B17" s="8"/>
      <c r="C17" s="9"/>
      <c r="D17" s="2"/>
    </row>
    <row r="18" spans="1:4" x14ac:dyDescent="0.25">
      <c r="C18" s="53"/>
    </row>
  </sheetData>
  <mergeCells count="1">
    <mergeCell ref="A1:C1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opLeftCell="A73" workbookViewId="0">
      <selection activeCell="A101" sqref="A101"/>
    </sheetView>
  </sheetViews>
  <sheetFormatPr defaultRowHeight="15" x14ac:dyDescent="0.25"/>
  <cols>
    <col min="1" max="1" width="18.5703125" style="12" customWidth="1"/>
    <col min="2" max="2" width="65.7109375" style="3" customWidth="1"/>
    <col min="3" max="3" width="27.5703125" style="3" customWidth="1"/>
    <col min="4" max="4" width="16.140625" style="1" customWidth="1"/>
    <col min="5" max="5" width="15.42578125" style="2" customWidth="1"/>
    <col min="6" max="6" width="20.140625" style="26" customWidth="1"/>
  </cols>
  <sheetData>
    <row r="1" spans="1:6" ht="26.25" x14ac:dyDescent="0.25">
      <c r="A1" s="86" t="s">
        <v>614</v>
      </c>
      <c r="B1" s="86"/>
      <c r="C1" s="86"/>
      <c r="D1" s="86"/>
      <c r="E1" s="86"/>
      <c r="F1" s="86"/>
    </row>
    <row r="2" spans="1:6" ht="15.75" x14ac:dyDescent="0.2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25">
      <c r="A3" s="23" t="s">
        <v>166</v>
      </c>
      <c r="B3" s="7" t="s">
        <v>613</v>
      </c>
      <c r="C3" s="7"/>
      <c r="D3" s="8">
        <v>45302</v>
      </c>
      <c r="E3" s="9">
        <v>1309</v>
      </c>
      <c r="F3" s="25"/>
    </row>
    <row r="4" spans="1:6" x14ac:dyDescent="0.25">
      <c r="A4" s="23" t="s">
        <v>166</v>
      </c>
      <c r="B4" s="7" t="s">
        <v>225</v>
      </c>
      <c r="C4" s="7"/>
      <c r="D4" s="8">
        <v>45302</v>
      </c>
      <c r="E4" s="9">
        <v>231</v>
      </c>
      <c r="F4" s="25"/>
    </row>
    <row r="5" spans="1:6" x14ac:dyDescent="0.25">
      <c r="A5" s="61" t="s">
        <v>615</v>
      </c>
      <c r="B5" s="32" t="s">
        <v>616</v>
      </c>
      <c r="C5" s="32" t="s">
        <v>287</v>
      </c>
      <c r="D5" s="8">
        <v>45310</v>
      </c>
      <c r="E5" s="36">
        <v>5040</v>
      </c>
      <c r="F5" s="25"/>
    </row>
    <row r="6" spans="1:6" ht="15.75" x14ac:dyDescent="0.25">
      <c r="A6" s="61" t="s">
        <v>617</v>
      </c>
      <c r="B6" s="7" t="s">
        <v>618</v>
      </c>
      <c r="C6" s="7" t="s">
        <v>203</v>
      </c>
      <c r="D6" s="34">
        <v>45314</v>
      </c>
      <c r="E6" s="25">
        <v>40762.42</v>
      </c>
      <c r="F6" s="24"/>
    </row>
    <row r="7" spans="1:6" ht="15.75" x14ac:dyDescent="0.25">
      <c r="A7" s="82" t="s">
        <v>619</v>
      </c>
      <c r="B7" s="64" t="s">
        <v>648</v>
      </c>
      <c r="C7" s="64" t="s">
        <v>287</v>
      </c>
      <c r="D7" s="8">
        <v>45321</v>
      </c>
      <c r="E7" s="75">
        <v>15158</v>
      </c>
      <c r="F7" s="24"/>
    </row>
    <row r="8" spans="1:6" ht="15.75" x14ac:dyDescent="0.25">
      <c r="A8" s="23" t="s">
        <v>166</v>
      </c>
      <c r="B8" s="7" t="s">
        <v>620</v>
      </c>
      <c r="C8" s="7"/>
      <c r="D8" s="8">
        <v>45331</v>
      </c>
      <c r="E8" s="9">
        <v>2040</v>
      </c>
      <c r="F8" s="24"/>
    </row>
    <row r="9" spans="1:6" ht="15.75" x14ac:dyDescent="0.25">
      <c r="A9" s="23" t="s">
        <v>166</v>
      </c>
      <c r="B9" s="7" t="s">
        <v>225</v>
      </c>
      <c r="C9" s="7"/>
      <c r="D9" s="8">
        <v>45331</v>
      </c>
      <c r="E9" s="9">
        <v>360</v>
      </c>
      <c r="F9" s="24"/>
    </row>
    <row r="10" spans="1:6" ht="15.75" x14ac:dyDescent="0.25">
      <c r="A10" s="76" t="s">
        <v>617</v>
      </c>
      <c r="B10" s="77" t="s">
        <v>621</v>
      </c>
      <c r="C10" s="77" t="s">
        <v>203</v>
      </c>
      <c r="D10" s="78">
        <v>45349</v>
      </c>
      <c r="E10" s="79">
        <v>45712.57</v>
      </c>
      <c r="F10" s="24"/>
    </row>
    <row r="11" spans="1:6" ht="15.75" x14ac:dyDescent="0.25">
      <c r="A11" s="23" t="s">
        <v>166</v>
      </c>
      <c r="B11" s="7" t="s">
        <v>622</v>
      </c>
      <c r="C11" s="7"/>
      <c r="D11" s="8">
        <v>45362</v>
      </c>
      <c r="E11" s="9">
        <v>2040</v>
      </c>
      <c r="F11" s="24"/>
    </row>
    <row r="12" spans="1:6" ht="15.75" x14ac:dyDescent="0.25">
      <c r="A12" s="23" t="s">
        <v>166</v>
      </c>
      <c r="B12" s="7" t="s">
        <v>225</v>
      </c>
      <c r="C12" s="7"/>
      <c r="D12" s="8">
        <v>45362</v>
      </c>
      <c r="E12" s="9">
        <v>360</v>
      </c>
      <c r="F12" s="24"/>
    </row>
    <row r="13" spans="1:6" ht="15.75" x14ac:dyDescent="0.25">
      <c r="A13" s="61" t="s">
        <v>624</v>
      </c>
      <c r="B13" s="62" t="s">
        <v>650</v>
      </c>
      <c r="C13" s="62" t="s">
        <v>287</v>
      </c>
      <c r="D13" s="8">
        <v>45364</v>
      </c>
      <c r="E13" s="63">
        <v>520</v>
      </c>
      <c r="F13" s="24"/>
    </row>
    <row r="14" spans="1:6" ht="15.75" x14ac:dyDescent="0.25">
      <c r="A14" s="82" t="s">
        <v>625</v>
      </c>
      <c r="B14" s="64" t="s">
        <v>626</v>
      </c>
      <c r="C14" s="64" t="s">
        <v>287</v>
      </c>
      <c r="D14" s="8">
        <v>45364</v>
      </c>
      <c r="E14" s="29">
        <v>22568</v>
      </c>
      <c r="F14" s="24"/>
    </row>
    <row r="15" spans="1:6" ht="15.75" x14ac:dyDescent="0.25">
      <c r="A15" s="61" t="s">
        <v>627</v>
      </c>
      <c r="B15" s="62" t="s">
        <v>628</v>
      </c>
      <c r="C15" s="62" t="s">
        <v>287</v>
      </c>
      <c r="D15" s="8">
        <v>45364</v>
      </c>
      <c r="E15" s="63">
        <v>10000</v>
      </c>
      <c r="F15" s="24"/>
    </row>
    <row r="16" spans="1:6" ht="15.75" x14ac:dyDescent="0.25">
      <c r="A16" s="61" t="s">
        <v>629</v>
      </c>
      <c r="B16" s="62" t="s">
        <v>630</v>
      </c>
      <c r="C16" s="62" t="s">
        <v>287</v>
      </c>
      <c r="D16" s="8">
        <v>45364</v>
      </c>
      <c r="E16" s="63">
        <v>7250</v>
      </c>
      <c r="F16" s="24"/>
    </row>
    <row r="17" spans="1:8" ht="15.75" x14ac:dyDescent="0.25">
      <c r="A17" s="61" t="s">
        <v>631</v>
      </c>
      <c r="B17" s="62" t="s">
        <v>632</v>
      </c>
      <c r="C17" s="62" t="s">
        <v>287</v>
      </c>
      <c r="D17" s="8">
        <v>45364</v>
      </c>
      <c r="E17" s="63">
        <v>180600</v>
      </c>
      <c r="F17" s="24"/>
    </row>
    <row r="18" spans="1:8" ht="15.75" x14ac:dyDescent="0.25">
      <c r="A18" s="61" t="s">
        <v>633</v>
      </c>
      <c r="B18" s="62" t="s">
        <v>634</v>
      </c>
      <c r="C18" s="62" t="s">
        <v>287</v>
      </c>
      <c r="D18" s="8">
        <v>45364</v>
      </c>
      <c r="E18" s="63">
        <v>117000</v>
      </c>
      <c r="F18" s="24"/>
    </row>
    <row r="19" spans="1:8" ht="15.75" x14ac:dyDescent="0.25">
      <c r="A19" s="61" t="s">
        <v>635</v>
      </c>
      <c r="B19" s="62" t="s">
        <v>453</v>
      </c>
      <c r="C19" s="62" t="s">
        <v>287</v>
      </c>
      <c r="D19" s="8">
        <v>45364</v>
      </c>
      <c r="E19" s="63">
        <v>3907</v>
      </c>
      <c r="F19" s="24"/>
    </row>
    <row r="20" spans="1:8" ht="15.75" x14ac:dyDescent="0.25">
      <c r="A20" s="76" t="s">
        <v>636</v>
      </c>
      <c r="B20" s="77" t="s">
        <v>637</v>
      </c>
      <c r="C20" s="77" t="s">
        <v>203</v>
      </c>
      <c r="D20" s="78">
        <v>45373</v>
      </c>
      <c r="E20" s="79">
        <v>45929.69</v>
      </c>
      <c r="F20" s="24"/>
    </row>
    <row r="21" spans="1:8" ht="15.75" x14ac:dyDescent="0.25">
      <c r="A21" s="61" t="s">
        <v>638</v>
      </c>
      <c r="B21" s="62" t="s">
        <v>639</v>
      </c>
      <c r="C21" s="62" t="s">
        <v>287</v>
      </c>
      <c r="D21" s="8">
        <v>45379</v>
      </c>
      <c r="E21" s="63">
        <v>113000</v>
      </c>
      <c r="F21" s="24"/>
    </row>
    <row r="22" spans="1:8" ht="15.75" x14ac:dyDescent="0.25">
      <c r="A22" s="61" t="s">
        <v>640</v>
      </c>
      <c r="B22" s="62" t="s">
        <v>641</v>
      </c>
      <c r="C22" s="62" t="s">
        <v>287</v>
      </c>
      <c r="D22" s="8">
        <v>45379</v>
      </c>
      <c r="E22" s="63">
        <v>180600</v>
      </c>
      <c r="F22" s="24"/>
    </row>
    <row r="23" spans="1:8" ht="19.5" customHeight="1" x14ac:dyDescent="0.25">
      <c r="A23" s="81" t="s">
        <v>642</v>
      </c>
      <c r="B23" s="62" t="s">
        <v>643</v>
      </c>
      <c r="C23" s="62" t="s">
        <v>287</v>
      </c>
      <c r="D23" s="8">
        <v>45379</v>
      </c>
      <c r="E23" s="63">
        <v>1694</v>
      </c>
      <c r="F23" s="24"/>
    </row>
    <row r="24" spans="1:8" ht="15.75" x14ac:dyDescent="0.25">
      <c r="A24" s="82" t="s">
        <v>644</v>
      </c>
      <c r="B24" s="64" t="s">
        <v>645</v>
      </c>
      <c r="C24" s="64" t="s">
        <v>287</v>
      </c>
      <c r="D24" s="8">
        <v>45379</v>
      </c>
      <c r="E24" s="29">
        <v>22932</v>
      </c>
      <c r="F24" s="24"/>
    </row>
    <row r="25" spans="1:8" ht="15.75" x14ac:dyDescent="0.25">
      <c r="A25" s="61" t="s">
        <v>646</v>
      </c>
      <c r="B25" s="62" t="s">
        <v>647</v>
      </c>
      <c r="C25" s="62" t="s">
        <v>287</v>
      </c>
      <c r="D25" s="8">
        <v>45379</v>
      </c>
      <c r="E25" s="63">
        <v>10000</v>
      </c>
      <c r="F25" s="5"/>
      <c r="G25" s="6"/>
      <c r="H25" s="24"/>
    </row>
    <row r="26" spans="1:8" ht="15.75" x14ac:dyDescent="0.25">
      <c r="A26" s="61" t="s">
        <v>649</v>
      </c>
      <c r="B26" s="62" t="s">
        <v>667</v>
      </c>
      <c r="C26" s="62" t="s">
        <v>287</v>
      </c>
      <c r="D26" s="8">
        <v>45379</v>
      </c>
      <c r="E26" s="63">
        <v>21200</v>
      </c>
      <c r="F26" s="5"/>
      <c r="G26" s="6"/>
      <c r="H26" s="24"/>
    </row>
    <row r="27" spans="1:8" ht="15.75" x14ac:dyDescent="0.25">
      <c r="A27" s="61" t="s">
        <v>651</v>
      </c>
      <c r="B27" s="62" t="s">
        <v>652</v>
      </c>
      <c r="C27" s="62" t="s">
        <v>287</v>
      </c>
      <c r="D27" s="8">
        <v>45379</v>
      </c>
      <c r="E27" s="63">
        <v>1694</v>
      </c>
      <c r="F27" s="5"/>
      <c r="G27" s="6"/>
      <c r="H27" s="24"/>
    </row>
    <row r="28" spans="1:8" ht="15.75" x14ac:dyDescent="0.25">
      <c r="A28" s="61" t="s">
        <v>653</v>
      </c>
      <c r="B28" s="62" t="s">
        <v>654</v>
      </c>
      <c r="C28" s="62" t="s">
        <v>287</v>
      </c>
      <c r="D28" s="8">
        <v>45379</v>
      </c>
      <c r="E28" s="63">
        <v>8750</v>
      </c>
      <c r="F28" s="24"/>
    </row>
    <row r="29" spans="1:8" ht="15.75" x14ac:dyDescent="0.25">
      <c r="A29" s="76" t="s">
        <v>656</v>
      </c>
      <c r="B29" s="77" t="s">
        <v>664</v>
      </c>
      <c r="C29" s="77" t="s">
        <v>203</v>
      </c>
      <c r="D29" s="78">
        <v>45385</v>
      </c>
      <c r="E29" s="79">
        <v>54077.41</v>
      </c>
      <c r="F29" s="24"/>
    </row>
    <row r="30" spans="1:8" ht="15.75" x14ac:dyDescent="0.25">
      <c r="A30" s="23" t="s">
        <v>623</v>
      </c>
      <c r="B30" s="7" t="s">
        <v>655</v>
      </c>
      <c r="C30" s="7" t="s">
        <v>9</v>
      </c>
      <c r="D30" s="34">
        <v>45386</v>
      </c>
      <c r="E30" s="80">
        <v>5884</v>
      </c>
      <c r="F30" s="24"/>
    </row>
    <row r="31" spans="1:8" ht="15.75" x14ac:dyDescent="0.25">
      <c r="A31" s="61" t="s">
        <v>657</v>
      </c>
      <c r="B31" s="7" t="s">
        <v>362</v>
      </c>
      <c r="C31" s="7" t="s">
        <v>162</v>
      </c>
      <c r="D31" s="8">
        <v>45391</v>
      </c>
      <c r="E31" s="74">
        <v>28179.1</v>
      </c>
      <c r="F31" s="24"/>
    </row>
    <row r="32" spans="1:8" ht="15.75" x14ac:dyDescent="0.25">
      <c r="A32" s="76" t="s">
        <v>658</v>
      </c>
      <c r="B32" s="77" t="s">
        <v>665</v>
      </c>
      <c r="C32" s="77" t="s">
        <v>203</v>
      </c>
      <c r="D32" s="78">
        <v>45392</v>
      </c>
      <c r="E32" s="79">
        <v>54077.41</v>
      </c>
      <c r="F32" s="24"/>
    </row>
    <row r="33" spans="1:6" ht="15.75" x14ac:dyDescent="0.25">
      <c r="A33" s="61" t="s">
        <v>659</v>
      </c>
      <c r="B33" s="62" t="s">
        <v>660</v>
      </c>
      <c r="C33" s="62" t="s">
        <v>287</v>
      </c>
      <c r="D33" s="8">
        <v>45393</v>
      </c>
      <c r="E33" s="63">
        <v>4506</v>
      </c>
      <c r="F33" s="24"/>
    </row>
    <row r="34" spans="1:6" x14ac:dyDescent="0.25">
      <c r="A34" s="23" t="s">
        <v>166</v>
      </c>
      <c r="B34" s="7" t="s">
        <v>661</v>
      </c>
      <c r="C34" s="7"/>
      <c r="D34" s="8">
        <v>45393</v>
      </c>
      <c r="E34" s="9">
        <v>2448</v>
      </c>
      <c r="F34" s="25"/>
    </row>
    <row r="35" spans="1:6" x14ac:dyDescent="0.25">
      <c r="A35" s="23" t="s">
        <v>166</v>
      </c>
      <c r="B35" s="7" t="s">
        <v>225</v>
      </c>
      <c r="C35" s="7"/>
      <c r="D35" s="8">
        <v>45393</v>
      </c>
      <c r="E35" s="9">
        <v>432</v>
      </c>
      <c r="F35" s="25"/>
    </row>
    <row r="36" spans="1:6" x14ac:dyDescent="0.25">
      <c r="A36" s="76" t="s">
        <v>663</v>
      </c>
      <c r="B36" s="77" t="s">
        <v>666</v>
      </c>
      <c r="C36" s="77" t="s">
        <v>203</v>
      </c>
      <c r="D36" s="78">
        <v>45404</v>
      </c>
      <c r="E36" s="79">
        <v>11831.07</v>
      </c>
      <c r="F36" s="25"/>
    </row>
    <row r="37" spans="1:6" x14ac:dyDescent="0.25">
      <c r="A37" s="61" t="s">
        <v>668</v>
      </c>
      <c r="B37" s="62" t="s">
        <v>669</v>
      </c>
      <c r="C37" s="62" t="s">
        <v>287</v>
      </c>
      <c r="D37" s="8">
        <v>45411</v>
      </c>
      <c r="E37" s="63">
        <v>10000</v>
      </c>
      <c r="F37" s="25"/>
    </row>
    <row r="38" spans="1:6" x14ac:dyDescent="0.25">
      <c r="A38" s="61" t="s">
        <v>670</v>
      </c>
      <c r="B38" s="62" t="s">
        <v>671</v>
      </c>
      <c r="C38" s="62" t="s">
        <v>287</v>
      </c>
      <c r="D38" s="8">
        <v>45411</v>
      </c>
      <c r="E38" s="63">
        <v>172000</v>
      </c>
      <c r="F38" s="25"/>
    </row>
    <row r="39" spans="1:6" x14ac:dyDescent="0.25">
      <c r="A39" s="61" t="s">
        <v>672</v>
      </c>
      <c r="B39" s="62" t="s">
        <v>673</v>
      </c>
      <c r="C39" s="62" t="s">
        <v>287</v>
      </c>
      <c r="D39" s="8">
        <v>45411</v>
      </c>
      <c r="E39" s="63">
        <v>110600</v>
      </c>
      <c r="F39" s="25"/>
    </row>
    <row r="40" spans="1:6" x14ac:dyDescent="0.25">
      <c r="A40" s="61" t="s">
        <v>674</v>
      </c>
      <c r="B40" s="62" t="s">
        <v>675</v>
      </c>
      <c r="C40" s="62" t="s">
        <v>287</v>
      </c>
      <c r="D40" s="8">
        <v>45411</v>
      </c>
      <c r="E40" s="63">
        <v>11700</v>
      </c>
      <c r="F40" s="25"/>
    </row>
    <row r="41" spans="1:6" x14ac:dyDescent="0.25">
      <c r="A41" s="61" t="s">
        <v>676</v>
      </c>
      <c r="B41" s="62" t="s">
        <v>677</v>
      </c>
      <c r="C41" s="62" t="s">
        <v>287</v>
      </c>
      <c r="D41" s="8">
        <v>45411</v>
      </c>
      <c r="E41" s="63">
        <v>21200</v>
      </c>
      <c r="F41" s="25"/>
    </row>
    <row r="42" spans="1:6" x14ac:dyDescent="0.25">
      <c r="A42" s="61" t="s">
        <v>678</v>
      </c>
      <c r="B42" s="62" t="s">
        <v>679</v>
      </c>
      <c r="C42" s="62" t="s">
        <v>287</v>
      </c>
      <c r="D42" s="8">
        <v>45411</v>
      </c>
      <c r="E42" s="63">
        <v>2398</v>
      </c>
      <c r="F42" s="25"/>
    </row>
    <row r="43" spans="1:6" ht="30" x14ac:dyDescent="0.25">
      <c r="A43" s="81" t="s">
        <v>680</v>
      </c>
      <c r="B43" s="62" t="s">
        <v>681</v>
      </c>
      <c r="C43" s="62" t="s">
        <v>287</v>
      </c>
      <c r="D43" s="8">
        <v>45411</v>
      </c>
      <c r="E43" s="63">
        <v>1746</v>
      </c>
      <c r="F43" s="24"/>
    </row>
    <row r="44" spans="1:6" x14ac:dyDescent="0.25">
      <c r="A44" s="61" t="s">
        <v>682</v>
      </c>
      <c r="B44" s="62" t="s">
        <v>715</v>
      </c>
      <c r="C44" s="62" t="s">
        <v>287</v>
      </c>
      <c r="D44" s="8">
        <v>45411</v>
      </c>
      <c r="E44" s="63">
        <v>2263</v>
      </c>
      <c r="F44" s="25"/>
    </row>
    <row r="45" spans="1:6" x14ac:dyDescent="0.25">
      <c r="A45" s="82" t="s">
        <v>683</v>
      </c>
      <c r="B45" s="64" t="s">
        <v>684</v>
      </c>
      <c r="C45" s="64" t="s">
        <v>287</v>
      </c>
      <c r="D45" s="8">
        <v>45411</v>
      </c>
      <c r="E45" s="29">
        <v>23028</v>
      </c>
      <c r="F45" s="25"/>
    </row>
    <row r="46" spans="1:6" x14ac:dyDescent="0.25">
      <c r="A46" s="23" t="s">
        <v>166</v>
      </c>
      <c r="B46" s="7" t="s">
        <v>685</v>
      </c>
      <c r="C46" s="7"/>
      <c r="D46" s="8">
        <v>45422</v>
      </c>
      <c r="E46" s="9">
        <v>2448</v>
      </c>
      <c r="F46" s="25"/>
    </row>
    <row r="47" spans="1:6" x14ac:dyDescent="0.25">
      <c r="A47" s="23" t="s">
        <v>166</v>
      </c>
      <c r="B47" s="7" t="s">
        <v>225</v>
      </c>
      <c r="C47" s="7"/>
      <c r="D47" s="8">
        <v>45422</v>
      </c>
      <c r="E47" s="9">
        <v>432</v>
      </c>
      <c r="F47" s="25"/>
    </row>
    <row r="48" spans="1:6" x14ac:dyDescent="0.25">
      <c r="A48" s="61" t="s">
        <v>686</v>
      </c>
      <c r="B48" s="7" t="s">
        <v>362</v>
      </c>
      <c r="C48" s="7" t="s">
        <v>162</v>
      </c>
      <c r="D48" s="8">
        <v>45432</v>
      </c>
      <c r="E48" s="74">
        <v>103260.32</v>
      </c>
      <c r="F48" s="25"/>
    </row>
    <row r="49" spans="1:6" x14ac:dyDescent="0.25">
      <c r="A49" s="76" t="s">
        <v>687</v>
      </c>
      <c r="B49" s="77" t="s">
        <v>688</v>
      </c>
      <c r="C49" s="77" t="s">
        <v>203</v>
      </c>
      <c r="D49" s="78">
        <v>45432</v>
      </c>
      <c r="E49" s="79">
        <v>54077.41</v>
      </c>
      <c r="F49" s="25"/>
    </row>
    <row r="50" spans="1:6" x14ac:dyDescent="0.25">
      <c r="A50" s="76" t="s">
        <v>689</v>
      </c>
      <c r="B50" s="77" t="s">
        <v>690</v>
      </c>
      <c r="C50" s="77" t="s">
        <v>203</v>
      </c>
      <c r="D50" s="78">
        <v>45432</v>
      </c>
      <c r="E50" s="79">
        <v>10806.28</v>
      </c>
      <c r="F50" s="25"/>
    </row>
    <row r="51" spans="1:6" x14ac:dyDescent="0.25">
      <c r="A51" s="61" t="s">
        <v>697</v>
      </c>
      <c r="B51" s="62" t="s">
        <v>698</v>
      </c>
      <c r="C51" s="62" t="s">
        <v>287</v>
      </c>
      <c r="D51" s="8">
        <v>45441</v>
      </c>
      <c r="E51" s="63">
        <v>13200</v>
      </c>
      <c r="F51" s="25"/>
    </row>
    <row r="52" spans="1:6" x14ac:dyDescent="0.25">
      <c r="A52" s="61" t="s">
        <v>695</v>
      </c>
      <c r="B52" s="62" t="s">
        <v>696</v>
      </c>
      <c r="C52" s="62" t="s">
        <v>287</v>
      </c>
      <c r="D52" s="8">
        <v>45441</v>
      </c>
      <c r="E52" s="63">
        <v>113400</v>
      </c>
      <c r="F52" s="25"/>
    </row>
    <row r="53" spans="1:6" x14ac:dyDescent="0.25">
      <c r="A53" s="61" t="s">
        <v>693</v>
      </c>
      <c r="B53" s="62" t="s">
        <v>694</v>
      </c>
      <c r="C53" s="62" t="s">
        <v>287</v>
      </c>
      <c r="D53" s="8">
        <v>45441</v>
      </c>
      <c r="E53" s="63">
        <v>180600</v>
      </c>
      <c r="F53" s="25"/>
    </row>
    <row r="54" spans="1:6" x14ac:dyDescent="0.25">
      <c r="A54" s="61" t="s">
        <v>699</v>
      </c>
      <c r="B54" s="62" t="s">
        <v>700</v>
      </c>
      <c r="C54" s="62" t="s">
        <v>287</v>
      </c>
      <c r="D54" s="8">
        <v>45441</v>
      </c>
      <c r="E54" s="63">
        <v>2240</v>
      </c>
      <c r="F54" s="25"/>
    </row>
    <row r="55" spans="1:6" x14ac:dyDescent="0.25">
      <c r="A55" s="61" t="s">
        <v>691</v>
      </c>
      <c r="B55" s="62" t="s">
        <v>692</v>
      </c>
      <c r="C55" s="62" t="s">
        <v>287</v>
      </c>
      <c r="D55" s="8">
        <v>45441</v>
      </c>
      <c r="E55" s="63">
        <v>10000</v>
      </c>
      <c r="F55" s="25"/>
    </row>
    <row r="56" spans="1:6" x14ac:dyDescent="0.25">
      <c r="A56" s="82" t="s">
        <v>701</v>
      </c>
      <c r="B56" s="64" t="s">
        <v>702</v>
      </c>
      <c r="C56" s="64" t="s">
        <v>287</v>
      </c>
      <c r="D56" s="8">
        <v>45441</v>
      </c>
      <c r="E56" s="29">
        <v>25686</v>
      </c>
      <c r="F56" s="25"/>
    </row>
    <row r="57" spans="1:6" x14ac:dyDescent="0.25">
      <c r="A57" s="76" t="s">
        <v>705</v>
      </c>
      <c r="B57" s="77" t="s">
        <v>706</v>
      </c>
      <c r="C57" s="77" t="s">
        <v>203</v>
      </c>
      <c r="D57" s="78">
        <v>45449</v>
      </c>
      <c r="E57" s="79">
        <v>54077.41</v>
      </c>
      <c r="F57" s="25"/>
    </row>
    <row r="58" spans="1:6" x14ac:dyDescent="0.25">
      <c r="A58" s="23" t="s">
        <v>166</v>
      </c>
      <c r="B58" s="7" t="s">
        <v>707</v>
      </c>
      <c r="C58" s="7"/>
      <c r="D58" s="8">
        <v>45454</v>
      </c>
      <c r="E58" s="9">
        <v>2040</v>
      </c>
      <c r="F58" s="25"/>
    </row>
    <row r="59" spans="1:6" x14ac:dyDescent="0.25">
      <c r="A59" s="23" t="s">
        <v>166</v>
      </c>
      <c r="B59" s="7" t="s">
        <v>225</v>
      </c>
      <c r="C59" s="7"/>
      <c r="D59" s="8">
        <v>45454</v>
      </c>
      <c r="E59" s="9">
        <v>360</v>
      </c>
      <c r="F59" s="25"/>
    </row>
    <row r="60" spans="1:6" x14ac:dyDescent="0.25">
      <c r="A60" s="76" t="s">
        <v>708</v>
      </c>
      <c r="B60" s="77" t="s">
        <v>709</v>
      </c>
      <c r="C60" s="77" t="s">
        <v>203</v>
      </c>
      <c r="D60" s="78">
        <v>45464</v>
      </c>
      <c r="E60" s="79">
        <v>7238.41</v>
      </c>
      <c r="F60" s="25"/>
    </row>
    <row r="61" spans="1:6" x14ac:dyDescent="0.25">
      <c r="A61" s="61" t="s">
        <v>711</v>
      </c>
      <c r="B61" s="62" t="s">
        <v>712</v>
      </c>
      <c r="C61" s="62" t="s">
        <v>287</v>
      </c>
      <c r="D61" s="8">
        <v>45470</v>
      </c>
      <c r="E61" s="63">
        <v>113000</v>
      </c>
      <c r="F61" s="25"/>
    </row>
    <row r="62" spans="1:6" x14ac:dyDescent="0.25">
      <c r="A62" s="61" t="s">
        <v>713</v>
      </c>
      <c r="B62" s="62" t="s">
        <v>714</v>
      </c>
      <c r="C62" s="62" t="s">
        <v>287</v>
      </c>
      <c r="D62" s="8">
        <v>45104</v>
      </c>
      <c r="E62" s="63">
        <v>11500</v>
      </c>
      <c r="F62" s="25"/>
    </row>
    <row r="63" spans="1:6" x14ac:dyDescent="0.25">
      <c r="A63" s="61" t="s">
        <v>716</v>
      </c>
      <c r="B63" s="62" t="s">
        <v>717</v>
      </c>
      <c r="C63" s="62" t="s">
        <v>287</v>
      </c>
      <c r="D63" s="8">
        <v>45470</v>
      </c>
      <c r="E63" s="63">
        <v>318</v>
      </c>
      <c r="F63" s="25"/>
    </row>
    <row r="64" spans="1:6" x14ac:dyDescent="0.25">
      <c r="A64" s="61" t="s">
        <v>718</v>
      </c>
      <c r="B64" s="62" t="s">
        <v>719</v>
      </c>
      <c r="C64" s="62" t="s">
        <v>287</v>
      </c>
      <c r="D64" s="8">
        <v>45470</v>
      </c>
      <c r="E64" s="63">
        <v>21200</v>
      </c>
      <c r="F64" s="25"/>
    </row>
    <row r="65" spans="1:6" x14ac:dyDescent="0.25">
      <c r="A65" s="61" t="s">
        <v>720</v>
      </c>
      <c r="B65" s="62" t="s">
        <v>721</v>
      </c>
      <c r="C65" s="62" t="s">
        <v>287</v>
      </c>
      <c r="D65" s="8">
        <v>45470</v>
      </c>
      <c r="E65" s="63">
        <v>21200</v>
      </c>
      <c r="F65" s="25"/>
    </row>
    <row r="66" spans="1:6" x14ac:dyDescent="0.25">
      <c r="A66" s="82" t="s">
        <v>722</v>
      </c>
      <c r="B66" s="64" t="s">
        <v>723</v>
      </c>
      <c r="C66" s="64" t="s">
        <v>287</v>
      </c>
      <c r="D66" s="8">
        <v>45470</v>
      </c>
      <c r="E66" s="29">
        <v>27918</v>
      </c>
      <c r="F66" s="25"/>
    </row>
    <row r="67" spans="1:6" x14ac:dyDescent="0.25">
      <c r="A67" s="61" t="s">
        <v>724</v>
      </c>
      <c r="B67" s="62" t="s">
        <v>725</v>
      </c>
      <c r="C67" s="62" t="s">
        <v>287</v>
      </c>
      <c r="D67" s="8">
        <v>45470</v>
      </c>
      <c r="E67" s="63">
        <v>10000</v>
      </c>
      <c r="F67" s="25"/>
    </row>
    <row r="68" spans="1:6" x14ac:dyDescent="0.25">
      <c r="A68" s="31" t="s">
        <v>726</v>
      </c>
      <c r="B68" s="68" t="s">
        <v>727</v>
      </c>
      <c r="C68" s="7" t="s">
        <v>168</v>
      </c>
      <c r="D68" s="8">
        <v>45470</v>
      </c>
      <c r="E68" s="69">
        <v>35974</v>
      </c>
      <c r="F68" s="25"/>
    </row>
    <row r="69" spans="1:6" x14ac:dyDescent="0.25">
      <c r="A69" s="31" t="s">
        <v>728</v>
      </c>
      <c r="B69" s="68" t="s">
        <v>729</v>
      </c>
      <c r="C69" s="7" t="s">
        <v>168</v>
      </c>
      <c r="D69" s="8">
        <v>45470</v>
      </c>
      <c r="E69" s="69">
        <v>10314</v>
      </c>
      <c r="F69" s="25"/>
    </row>
    <row r="70" spans="1:6" x14ac:dyDescent="0.25">
      <c r="A70" s="61" t="s">
        <v>730</v>
      </c>
      <c r="B70" s="62" t="s">
        <v>717</v>
      </c>
      <c r="C70" s="62" t="s">
        <v>287</v>
      </c>
      <c r="D70" s="8">
        <v>45471</v>
      </c>
      <c r="E70" s="63">
        <v>958</v>
      </c>
      <c r="F70" s="25"/>
    </row>
    <row r="71" spans="1:6" x14ac:dyDescent="0.25">
      <c r="A71" s="61" t="s">
        <v>731</v>
      </c>
      <c r="B71" s="62" t="s">
        <v>732</v>
      </c>
      <c r="C71" s="62" t="s">
        <v>287</v>
      </c>
      <c r="D71" s="8">
        <v>45471</v>
      </c>
      <c r="E71" s="63">
        <v>180600</v>
      </c>
      <c r="F71" s="25"/>
    </row>
    <row r="72" spans="1:6" x14ac:dyDescent="0.25">
      <c r="A72" s="76" t="s">
        <v>733</v>
      </c>
      <c r="B72" s="77" t="s">
        <v>734</v>
      </c>
      <c r="C72" s="77" t="s">
        <v>203</v>
      </c>
      <c r="D72" s="78">
        <v>45477</v>
      </c>
      <c r="E72" s="79">
        <v>54077.41</v>
      </c>
      <c r="F72" s="25"/>
    </row>
    <row r="73" spans="1:6" x14ac:dyDescent="0.25">
      <c r="A73" s="23" t="s">
        <v>166</v>
      </c>
      <c r="B73" s="7" t="s">
        <v>735</v>
      </c>
      <c r="C73" s="7"/>
      <c r="D73" s="8">
        <v>45484</v>
      </c>
      <c r="E73" s="9">
        <v>1632</v>
      </c>
      <c r="F73" s="25"/>
    </row>
    <row r="74" spans="1:6" x14ac:dyDescent="0.25">
      <c r="A74" s="23" t="s">
        <v>166</v>
      </c>
      <c r="B74" s="7" t="s">
        <v>225</v>
      </c>
      <c r="C74" s="7"/>
      <c r="D74" s="8">
        <v>45484</v>
      </c>
      <c r="E74" s="9">
        <v>288</v>
      </c>
      <c r="F74" s="25"/>
    </row>
    <row r="75" spans="1:6" x14ac:dyDescent="0.25">
      <c r="A75" s="76" t="s">
        <v>736</v>
      </c>
      <c r="B75" s="77" t="s">
        <v>737</v>
      </c>
      <c r="C75" s="77" t="s">
        <v>203</v>
      </c>
      <c r="D75" s="78">
        <v>45495</v>
      </c>
      <c r="E75" s="79">
        <v>7471.44</v>
      </c>
      <c r="F75" s="25"/>
    </row>
    <row r="76" spans="1:6" x14ac:dyDescent="0.25">
      <c r="A76" s="61" t="s">
        <v>738</v>
      </c>
      <c r="B76" s="62" t="s">
        <v>739</v>
      </c>
      <c r="C76" s="62" t="s">
        <v>287</v>
      </c>
      <c r="D76" s="8">
        <v>45499</v>
      </c>
      <c r="E76" s="63">
        <v>182</v>
      </c>
      <c r="F76" s="25"/>
    </row>
    <row r="77" spans="1:6" x14ac:dyDescent="0.25">
      <c r="A77" s="61" t="s">
        <v>740</v>
      </c>
      <c r="B77" s="62" t="s">
        <v>741</v>
      </c>
      <c r="C77" s="62" t="s">
        <v>287</v>
      </c>
      <c r="D77" s="8">
        <v>45499</v>
      </c>
      <c r="E77" s="63">
        <v>172000</v>
      </c>
      <c r="F77" s="25"/>
    </row>
    <row r="78" spans="1:6" x14ac:dyDescent="0.25">
      <c r="A78" s="61" t="s">
        <v>742</v>
      </c>
      <c r="B78" s="62" t="s">
        <v>743</v>
      </c>
      <c r="C78" s="62" t="s">
        <v>287</v>
      </c>
      <c r="D78" s="8">
        <v>45499</v>
      </c>
      <c r="E78" s="63">
        <v>108600</v>
      </c>
      <c r="F78" s="25"/>
    </row>
    <row r="79" spans="1:6" x14ac:dyDescent="0.25">
      <c r="A79" s="61" t="s">
        <v>744</v>
      </c>
      <c r="B79" s="62" t="s">
        <v>745</v>
      </c>
      <c r="C79" s="62" t="s">
        <v>287</v>
      </c>
      <c r="D79" s="8">
        <v>45499</v>
      </c>
      <c r="E79" s="63">
        <v>434</v>
      </c>
      <c r="F79" s="25"/>
    </row>
    <row r="80" spans="1:6" x14ac:dyDescent="0.25">
      <c r="A80" s="61" t="s">
        <v>746</v>
      </c>
      <c r="B80" s="62" t="s">
        <v>747</v>
      </c>
      <c r="C80" s="62" t="s">
        <v>287</v>
      </c>
      <c r="D80" s="8">
        <v>45499</v>
      </c>
      <c r="E80" s="63">
        <v>7500</v>
      </c>
      <c r="F80" s="25"/>
    </row>
    <row r="81" spans="1:6" x14ac:dyDescent="0.25">
      <c r="A81" s="61" t="s">
        <v>748</v>
      </c>
      <c r="B81" s="62" t="s">
        <v>749</v>
      </c>
      <c r="C81" s="62" t="s">
        <v>287</v>
      </c>
      <c r="D81" s="8">
        <v>45499</v>
      </c>
      <c r="E81" s="63">
        <v>21200</v>
      </c>
      <c r="F81" s="25"/>
    </row>
    <row r="82" spans="1:6" x14ac:dyDescent="0.25">
      <c r="A82" s="82" t="s">
        <v>750</v>
      </c>
      <c r="B82" s="64" t="s">
        <v>751</v>
      </c>
      <c r="C82" s="64" t="s">
        <v>287</v>
      </c>
      <c r="D82" s="8">
        <v>45499</v>
      </c>
      <c r="E82" s="29">
        <v>20064</v>
      </c>
      <c r="F82" s="25"/>
    </row>
    <row r="83" spans="1:6" x14ac:dyDescent="0.25">
      <c r="A83" s="76" t="s">
        <v>752</v>
      </c>
      <c r="B83" s="77" t="s">
        <v>753</v>
      </c>
      <c r="C83" s="77" t="s">
        <v>203</v>
      </c>
      <c r="D83" s="78">
        <v>45506</v>
      </c>
      <c r="E83" s="79">
        <v>54077.41</v>
      </c>
      <c r="F83" s="25"/>
    </row>
    <row r="84" spans="1:6" ht="30" x14ac:dyDescent="0.25">
      <c r="A84" s="76" t="s">
        <v>754</v>
      </c>
      <c r="B84" s="77" t="s">
        <v>755</v>
      </c>
      <c r="C84" s="77" t="s">
        <v>203</v>
      </c>
      <c r="D84" s="78">
        <v>45509</v>
      </c>
      <c r="E84" s="79">
        <v>-4994.88</v>
      </c>
      <c r="F84" s="25"/>
    </row>
    <row r="85" spans="1:6" ht="30" x14ac:dyDescent="0.25">
      <c r="A85" s="76" t="s">
        <v>756</v>
      </c>
      <c r="B85" s="77" t="s">
        <v>757</v>
      </c>
      <c r="C85" s="77" t="s">
        <v>203</v>
      </c>
      <c r="D85" s="78">
        <v>45509</v>
      </c>
      <c r="E85" s="79">
        <v>-4994.88</v>
      </c>
      <c r="F85" s="25"/>
    </row>
    <row r="86" spans="1:6" x14ac:dyDescent="0.25">
      <c r="A86" s="23" t="s">
        <v>166</v>
      </c>
      <c r="B86" s="7" t="s">
        <v>758</v>
      </c>
      <c r="C86" s="7"/>
      <c r="D86" s="8">
        <v>45513</v>
      </c>
      <c r="E86" s="9">
        <v>1836</v>
      </c>
      <c r="F86" s="25"/>
    </row>
    <row r="87" spans="1:6" x14ac:dyDescent="0.25">
      <c r="A87" s="23" t="s">
        <v>166</v>
      </c>
      <c r="B87" s="7" t="s">
        <v>225</v>
      </c>
      <c r="C87" s="7"/>
      <c r="D87" s="8">
        <v>45513</v>
      </c>
      <c r="E87" s="9">
        <v>324</v>
      </c>
      <c r="F87" s="25"/>
    </row>
    <row r="88" spans="1:6" x14ac:dyDescent="0.25">
      <c r="A88" s="23" t="s">
        <v>759</v>
      </c>
      <c r="B88" s="62" t="s">
        <v>760</v>
      </c>
      <c r="C88" s="62" t="s">
        <v>287</v>
      </c>
      <c r="D88" s="8">
        <v>45526</v>
      </c>
      <c r="E88" s="63">
        <v>7079</v>
      </c>
      <c r="F88" s="25"/>
    </row>
    <row r="89" spans="1:6" x14ac:dyDescent="0.25">
      <c r="A89" s="76" t="s">
        <v>761</v>
      </c>
      <c r="B89" s="77" t="s">
        <v>762</v>
      </c>
      <c r="C89" s="77" t="s">
        <v>203</v>
      </c>
      <c r="D89" s="78">
        <v>45527</v>
      </c>
      <c r="E89" s="79">
        <v>6477.09</v>
      </c>
      <c r="F89" s="25"/>
    </row>
    <row r="90" spans="1:6" x14ac:dyDescent="0.25">
      <c r="A90" s="61" t="s">
        <v>763</v>
      </c>
      <c r="B90" s="62" t="s">
        <v>764</v>
      </c>
      <c r="C90" s="62" t="s">
        <v>287</v>
      </c>
      <c r="D90" s="8">
        <v>45530</v>
      </c>
      <c r="E90" s="63">
        <v>30000</v>
      </c>
      <c r="F90" s="25"/>
    </row>
    <row r="91" spans="1:6" x14ac:dyDescent="0.25">
      <c r="A91" s="61" t="s">
        <v>765</v>
      </c>
      <c r="B91" s="62" t="s">
        <v>766</v>
      </c>
      <c r="C91" s="62" t="s">
        <v>287</v>
      </c>
      <c r="D91" s="8">
        <v>45532</v>
      </c>
      <c r="E91" s="63">
        <v>3340</v>
      </c>
      <c r="F91" s="25"/>
    </row>
    <row r="92" spans="1:6" x14ac:dyDescent="0.25">
      <c r="A92" s="61" t="s">
        <v>767</v>
      </c>
      <c r="B92" s="62" t="s">
        <v>768</v>
      </c>
      <c r="C92" s="62" t="s">
        <v>287</v>
      </c>
      <c r="D92" s="8">
        <v>45532</v>
      </c>
      <c r="E92" s="63">
        <v>1086</v>
      </c>
      <c r="F92" s="25"/>
    </row>
    <row r="93" spans="1:6" x14ac:dyDescent="0.25">
      <c r="A93" s="61" t="s">
        <v>769</v>
      </c>
      <c r="B93" s="62" t="s">
        <v>770</v>
      </c>
      <c r="C93" s="62" t="s">
        <v>287</v>
      </c>
      <c r="D93" s="8">
        <v>45532</v>
      </c>
      <c r="E93" s="63">
        <v>21200</v>
      </c>
      <c r="F93" s="25"/>
    </row>
    <row r="94" spans="1:6" x14ac:dyDescent="0.25">
      <c r="A94" s="61" t="s">
        <v>771</v>
      </c>
      <c r="B94" s="62" t="s">
        <v>772</v>
      </c>
      <c r="C94" s="62" t="s">
        <v>287</v>
      </c>
      <c r="D94" s="8">
        <v>45532</v>
      </c>
      <c r="E94" s="63">
        <v>10000</v>
      </c>
      <c r="F94" s="25"/>
    </row>
    <row r="95" spans="1:6" x14ac:dyDescent="0.25">
      <c r="A95" s="61" t="s">
        <v>773</v>
      </c>
      <c r="B95" s="62" t="s">
        <v>774</v>
      </c>
      <c r="C95" s="62" t="s">
        <v>287</v>
      </c>
      <c r="D95" s="8">
        <v>45532</v>
      </c>
      <c r="E95" s="63">
        <v>10000</v>
      </c>
      <c r="F95" s="25"/>
    </row>
    <row r="96" spans="1:6" x14ac:dyDescent="0.25">
      <c r="A96" s="61" t="s">
        <v>775</v>
      </c>
      <c r="B96" s="62" t="s">
        <v>776</v>
      </c>
      <c r="C96" s="62" t="s">
        <v>287</v>
      </c>
      <c r="D96" s="8">
        <v>45532</v>
      </c>
      <c r="E96" s="63">
        <v>7763</v>
      </c>
      <c r="F96" s="25"/>
    </row>
    <row r="97" spans="1:6" x14ac:dyDescent="0.25">
      <c r="A97" s="61" t="s">
        <v>777</v>
      </c>
      <c r="B97" s="62" t="s">
        <v>778</v>
      </c>
      <c r="C97" s="62" t="s">
        <v>287</v>
      </c>
      <c r="D97" s="8">
        <v>45532</v>
      </c>
      <c r="E97" s="63">
        <v>434</v>
      </c>
      <c r="F97" s="25"/>
    </row>
    <row r="98" spans="1:6" x14ac:dyDescent="0.25">
      <c r="A98" s="61" t="s">
        <v>779</v>
      </c>
      <c r="B98" s="62" t="s">
        <v>780</v>
      </c>
      <c r="C98" s="62" t="s">
        <v>287</v>
      </c>
      <c r="D98" s="8">
        <v>45532</v>
      </c>
      <c r="E98" s="63">
        <v>117000</v>
      </c>
      <c r="F98" s="25"/>
    </row>
    <row r="99" spans="1:6" x14ac:dyDescent="0.25">
      <c r="A99" s="61" t="s">
        <v>781</v>
      </c>
      <c r="B99" s="62" t="s">
        <v>782</v>
      </c>
      <c r="C99" s="62" t="s">
        <v>287</v>
      </c>
      <c r="D99" s="8">
        <v>45532</v>
      </c>
      <c r="E99" s="63">
        <v>189200</v>
      </c>
      <c r="F99" s="25"/>
    </row>
    <row r="100" spans="1:6" x14ac:dyDescent="0.25">
      <c r="A100" s="76">
        <v>2024103399</v>
      </c>
      <c r="B100" s="77" t="s">
        <v>783</v>
      </c>
      <c r="C100" s="77" t="s">
        <v>203</v>
      </c>
      <c r="D100" s="78">
        <v>45534</v>
      </c>
      <c r="E100" s="79">
        <v>49082.53</v>
      </c>
      <c r="F100" s="25"/>
    </row>
    <row r="101" spans="1:6" x14ac:dyDescent="0.25">
      <c r="A101" s="23"/>
      <c r="B101" s="7"/>
      <c r="C101" s="7"/>
      <c r="D101" s="34"/>
      <c r="E101" s="9"/>
      <c r="F101" s="25"/>
    </row>
    <row r="102" spans="1:6" x14ac:dyDescent="0.25">
      <c r="A102" s="23"/>
      <c r="B102" s="7"/>
      <c r="C102" s="7"/>
      <c r="D102" s="34"/>
      <c r="E102" s="9"/>
      <c r="F102" s="25"/>
    </row>
    <row r="103" spans="1:6" x14ac:dyDescent="0.25">
      <c r="A103" s="23"/>
      <c r="B103" s="7"/>
      <c r="C103" s="7"/>
      <c r="D103" s="34"/>
      <c r="E103" s="9"/>
      <c r="F103" s="25"/>
    </row>
    <row r="104" spans="1:6" x14ac:dyDescent="0.25">
      <c r="A104" s="23"/>
      <c r="B104" s="7"/>
      <c r="C104" s="7"/>
      <c r="D104" s="34"/>
      <c r="E104" s="9"/>
      <c r="F104" s="25"/>
    </row>
    <row r="105" spans="1:6" x14ac:dyDescent="0.25">
      <c r="A105" s="23"/>
      <c r="B105" s="7"/>
      <c r="C105" s="7"/>
      <c r="D105" s="34"/>
      <c r="E105" s="9"/>
      <c r="F105" s="25"/>
    </row>
    <row r="106" spans="1:6" x14ac:dyDescent="0.25">
      <c r="A106" s="23"/>
      <c r="B106" s="7"/>
      <c r="C106" s="7"/>
      <c r="D106" s="34"/>
      <c r="E106" s="9"/>
      <c r="F106" s="25"/>
    </row>
    <row r="107" spans="1:6" x14ac:dyDescent="0.25">
      <c r="A107" s="23"/>
      <c r="B107" s="7"/>
      <c r="C107" s="7"/>
      <c r="D107" s="34"/>
      <c r="E107" s="9"/>
      <c r="F107" s="25"/>
    </row>
    <row r="108" spans="1:6" x14ac:dyDescent="0.25">
      <c r="A108" s="23"/>
      <c r="B108" s="7"/>
      <c r="C108" s="7"/>
      <c r="D108" s="34"/>
      <c r="E108" s="9"/>
      <c r="F108" s="25"/>
    </row>
    <row r="109" spans="1:6" x14ac:dyDescent="0.25">
      <c r="A109" s="23"/>
      <c r="B109" s="7"/>
      <c r="C109" s="7"/>
      <c r="D109" s="34"/>
      <c r="E109" s="9"/>
      <c r="F109" s="25"/>
    </row>
    <row r="110" spans="1:6" x14ac:dyDescent="0.25">
      <c r="A110" s="23"/>
      <c r="B110" s="7"/>
      <c r="C110" s="7"/>
      <c r="D110" s="34"/>
      <c r="E110" s="9"/>
      <c r="F110" s="25"/>
    </row>
    <row r="111" spans="1:6" x14ac:dyDescent="0.25">
      <c r="A111" s="23"/>
      <c r="B111" s="7"/>
      <c r="C111" s="7"/>
      <c r="D111" s="34"/>
      <c r="E111" s="9"/>
      <c r="F111" s="25"/>
    </row>
    <row r="112" spans="1:6" x14ac:dyDescent="0.25">
      <c r="A112" s="23"/>
      <c r="B112" s="7"/>
      <c r="C112" s="7"/>
      <c r="D112" s="34"/>
      <c r="E112" s="9"/>
      <c r="F112" s="25"/>
    </row>
    <row r="113" spans="1:6" x14ac:dyDescent="0.25">
      <c r="A113" s="23"/>
      <c r="B113" s="7"/>
      <c r="C113" s="7"/>
      <c r="D113" s="34"/>
      <c r="E113" s="9"/>
      <c r="F113" s="25"/>
    </row>
    <row r="114" spans="1:6" x14ac:dyDescent="0.25">
      <c r="A114" s="23"/>
      <c r="B114" s="7"/>
      <c r="C114" s="7"/>
      <c r="D114" s="34"/>
      <c r="E114" s="9"/>
      <c r="F114" s="25"/>
    </row>
    <row r="115" spans="1:6" x14ac:dyDescent="0.25">
      <c r="A115" s="23"/>
      <c r="B115" s="7"/>
      <c r="C115" s="7"/>
      <c r="D115" s="34"/>
      <c r="E115" s="9"/>
      <c r="F115" s="25"/>
    </row>
    <row r="116" spans="1:6" x14ac:dyDescent="0.25">
      <c r="A116" s="23"/>
      <c r="B116" s="7"/>
      <c r="C116" s="7"/>
      <c r="D116" s="34"/>
      <c r="E116" s="9"/>
      <c r="F116" s="25"/>
    </row>
    <row r="117" spans="1:6" x14ac:dyDescent="0.25">
      <c r="A117" s="23"/>
      <c r="B117" s="7"/>
      <c r="C117" s="7"/>
      <c r="D117" s="34"/>
      <c r="E117" s="9"/>
      <c r="F117" s="25"/>
    </row>
    <row r="118" spans="1:6" x14ac:dyDescent="0.25">
      <c r="A118" s="23"/>
      <c r="B118" s="7"/>
      <c r="C118" s="7"/>
      <c r="D118" s="34"/>
      <c r="E118" s="9"/>
      <c r="F118" s="25"/>
    </row>
    <row r="119" spans="1:6" x14ac:dyDescent="0.25">
      <c r="A119" s="23"/>
      <c r="B119" s="7"/>
      <c r="C119" s="7"/>
      <c r="D119" s="34"/>
      <c r="E119" s="9"/>
      <c r="F119" s="25"/>
    </row>
    <row r="120" spans="1:6" x14ac:dyDescent="0.25">
      <c r="A120" s="23"/>
      <c r="B120" s="7"/>
      <c r="C120" s="7"/>
      <c r="D120" s="34"/>
      <c r="E120" s="9"/>
      <c r="F120" s="25"/>
    </row>
    <row r="121" spans="1:6" x14ac:dyDescent="0.25">
      <c r="A121" s="23"/>
      <c r="B121" s="7"/>
      <c r="C121" s="7"/>
      <c r="D121" s="34"/>
      <c r="E121" s="9"/>
      <c r="F121" s="25"/>
    </row>
    <row r="122" spans="1:6" x14ac:dyDescent="0.25">
      <c r="A122" s="23"/>
      <c r="B122" s="7"/>
      <c r="C122" s="7"/>
      <c r="D122" s="34"/>
      <c r="E122" s="25"/>
      <c r="F122" s="25"/>
    </row>
    <row r="123" spans="1:6" x14ac:dyDescent="0.25">
      <c r="A123" s="23"/>
      <c r="B123" s="7"/>
      <c r="C123" s="7"/>
      <c r="D123" s="34"/>
      <c r="E123" s="25"/>
      <c r="F123" s="25"/>
    </row>
    <row r="124" spans="1:6" x14ac:dyDescent="0.25">
      <c r="E124" s="18">
        <f>SUM(E3:E123)</f>
        <v>3282233.62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8" scale="81" fitToHeight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4" workbookViewId="0">
      <selection activeCell="A20" sqref="A20"/>
    </sheetView>
  </sheetViews>
  <sheetFormatPr defaultRowHeight="15" x14ac:dyDescent="0.25"/>
  <cols>
    <col min="1" max="1" width="50.5703125" style="3" customWidth="1"/>
    <col min="2" max="2" width="12.42578125" style="1" customWidth="1"/>
    <col min="3" max="3" width="15.42578125" style="2" customWidth="1"/>
    <col min="4" max="4" width="14.7109375" customWidth="1"/>
    <col min="5" max="5" width="12" customWidth="1"/>
    <col min="7" max="7" width="10" bestFit="1" customWidth="1"/>
  </cols>
  <sheetData>
    <row r="1" spans="1:4" ht="39.75" customHeight="1" x14ac:dyDescent="0.25">
      <c r="A1" s="83" t="s">
        <v>412</v>
      </c>
      <c r="B1" s="84"/>
      <c r="C1" s="85"/>
    </row>
    <row r="2" spans="1:4" ht="31.5" x14ac:dyDescent="0.25">
      <c r="A2" s="4" t="s">
        <v>17</v>
      </c>
      <c r="B2" s="19" t="s">
        <v>18</v>
      </c>
      <c r="C2" s="6" t="s">
        <v>19</v>
      </c>
    </row>
    <row r="3" spans="1:4" x14ac:dyDescent="0.25">
      <c r="A3" s="59" t="s">
        <v>410</v>
      </c>
      <c r="B3" s="8"/>
      <c r="C3" s="60">
        <v>6989051.9000000004</v>
      </c>
    </row>
    <row r="4" spans="1:4" x14ac:dyDescent="0.25">
      <c r="A4" s="7"/>
      <c r="B4" s="8"/>
      <c r="C4" s="9"/>
    </row>
    <row r="5" spans="1:4" x14ac:dyDescent="0.25">
      <c r="A5" s="73" t="s">
        <v>432</v>
      </c>
      <c r="B5" s="66">
        <v>44981</v>
      </c>
      <c r="C5" s="25">
        <v>55800</v>
      </c>
    </row>
    <row r="6" spans="1:4" x14ac:dyDescent="0.25">
      <c r="A6" s="37" t="s">
        <v>433</v>
      </c>
      <c r="B6" s="66">
        <v>44981</v>
      </c>
      <c r="C6" s="39">
        <v>55800</v>
      </c>
    </row>
    <row r="7" spans="1:4" x14ac:dyDescent="0.25">
      <c r="A7" s="70" t="s">
        <v>435</v>
      </c>
      <c r="B7" s="66">
        <v>45006</v>
      </c>
      <c r="C7" s="71">
        <v>21334.71</v>
      </c>
    </row>
    <row r="8" spans="1:4" x14ac:dyDescent="0.25">
      <c r="A8" s="37" t="s">
        <v>438</v>
      </c>
      <c r="B8" s="66">
        <v>44981</v>
      </c>
      <c r="C8" s="39">
        <v>50400</v>
      </c>
    </row>
    <row r="9" spans="1:4" x14ac:dyDescent="0.25">
      <c r="A9" s="37" t="s">
        <v>454</v>
      </c>
      <c r="B9" s="66">
        <v>45043</v>
      </c>
      <c r="C9" s="39">
        <v>55800</v>
      </c>
    </row>
    <row r="10" spans="1:4" x14ac:dyDescent="0.25">
      <c r="A10" s="62" t="s">
        <v>275</v>
      </c>
      <c r="B10" s="8">
        <v>45049</v>
      </c>
      <c r="C10" s="63">
        <v>3946298.1</v>
      </c>
    </row>
    <row r="11" spans="1:4" x14ac:dyDescent="0.25">
      <c r="A11" s="37" t="s">
        <v>489</v>
      </c>
      <c r="B11" s="66">
        <v>45124</v>
      </c>
      <c r="C11" s="39">
        <v>46500</v>
      </c>
      <c r="D11" s="2"/>
    </row>
    <row r="12" spans="1:4" x14ac:dyDescent="0.25">
      <c r="A12" s="37" t="s">
        <v>490</v>
      </c>
      <c r="B12" s="66">
        <v>45124</v>
      </c>
      <c r="C12" s="39">
        <v>51900</v>
      </c>
      <c r="D12" s="2"/>
    </row>
    <row r="13" spans="1:4" x14ac:dyDescent="0.25">
      <c r="A13" s="37" t="s">
        <v>491</v>
      </c>
      <c r="B13" s="8">
        <v>45128</v>
      </c>
      <c r="C13" s="39">
        <v>44700</v>
      </c>
      <c r="D13" s="2"/>
    </row>
    <row r="14" spans="1:4" x14ac:dyDescent="0.25">
      <c r="A14" s="7"/>
      <c r="B14" s="8"/>
      <c r="C14" s="9"/>
      <c r="D14" s="2"/>
    </row>
    <row r="15" spans="1:4" x14ac:dyDescent="0.25">
      <c r="A15" s="7"/>
      <c r="B15" s="8"/>
      <c r="C15" s="9"/>
    </row>
    <row r="16" spans="1:4" x14ac:dyDescent="0.25">
      <c r="A16" s="43"/>
      <c r="B16" s="44"/>
      <c r="C16" s="45"/>
    </row>
    <row r="17" spans="1:4" x14ac:dyDescent="0.25">
      <c r="A17" s="42" t="s">
        <v>375</v>
      </c>
      <c r="C17" s="41">
        <f>SUM(C3:C15)</f>
        <v>11317584.710000001</v>
      </c>
      <c r="D17" s="53"/>
    </row>
    <row r="18" spans="1:4" x14ac:dyDescent="0.25">
      <c r="A18" s="46" t="s">
        <v>376</v>
      </c>
      <c r="C18" s="47">
        <f>'výdaje 2023'!$E$134</f>
        <v>8191148.25</v>
      </c>
    </row>
    <row r="19" spans="1:4" x14ac:dyDescent="0.25">
      <c r="A19" s="48" t="s">
        <v>662</v>
      </c>
      <c r="C19" s="65">
        <f>C17-C18</f>
        <v>3126436.4600000009</v>
      </c>
      <c r="D19" s="58"/>
    </row>
    <row r="20" spans="1:4" x14ac:dyDescent="0.25">
      <c r="C20" s="53"/>
    </row>
    <row r="21" spans="1:4" x14ac:dyDescent="0.25">
      <c r="A21" s="54" t="s">
        <v>20</v>
      </c>
      <c r="B21" s="8"/>
      <c r="C21" s="55">
        <f>C3</f>
        <v>6989051.9000000004</v>
      </c>
    </row>
    <row r="22" spans="1:4" x14ac:dyDescent="0.25">
      <c r="A22" s="73" t="s">
        <v>395</v>
      </c>
      <c r="B22" s="8"/>
      <c r="C22" s="25">
        <f>C5+C6+C8+C9</f>
        <v>217800</v>
      </c>
    </row>
    <row r="23" spans="1:4" x14ac:dyDescent="0.25">
      <c r="A23" s="62" t="s">
        <v>275</v>
      </c>
      <c r="B23" s="8"/>
      <c r="C23" s="63">
        <f>C10</f>
        <v>3946298.1</v>
      </c>
    </row>
    <row r="24" spans="1:4" x14ac:dyDescent="0.25">
      <c r="A24" s="56" t="s">
        <v>396</v>
      </c>
      <c r="B24" s="8"/>
      <c r="C24" s="57">
        <f>C17-C21-C22-C23</f>
        <v>164434.71000000043</v>
      </c>
    </row>
    <row r="25" spans="1:4" x14ac:dyDescent="0.25">
      <c r="A25" s="72" t="s">
        <v>397</v>
      </c>
      <c r="B25" s="8"/>
      <c r="C25" s="71">
        <f>C7</f>
        <v>21334.71</v>
      </c>
    </row>
    <row r="26" spans="1:4" x14ac:dyDescent="0.25">
      <c r="A26" s="7" t="s">
        <v>398</v>
      </c>
      <c r="B26" s="8"/>
      <c r="C26" s="9"/>
      <c r="D26" s="2"/>
    </row>
    <row r="27" spans="1:4" x14ac:dyDescent="0.25">
      <c r="C27" s="53"/>
    </row>
    <row r="29" spans="1:4" x14ac:dyDescent="0.25">
      <c r="C29" s="2">
        <f>SUBTOTAL(9,C6:C28)</f>
        <v>38246821.650000006</v>
      </c>
    </row>
  </sheetData>
  <mergeCells count="1">
    <mergeCell ref="A1:C1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topLeftCell="A58" workbookViewId="0">
      <selection activeCell="A61" sqref="A61:E62"/>
    </sheetView>
  </sheetViews>
  <sheetFormatPr defaultRowHeight="15" x14ac:dyDescent="0.25"/>
  <cols>
    <col min="1" max="1" width="18.5703125" style="12" customWidth="1"/>
    <col min="2" max="2" width="65.7109375" style="3" customWidth="1"/>
    <col min="3" max="3" width="27.5703125" style="3" customWidth="1"/>
    <col min="4" max="4" width="16.140625" style="1" customWidth="1"/>
    <col min="5" max="5" width="15.42578125" style="2" customWidth="1"/>
    <col min="6" max="6" width="20.140625" style="26" customWidth="1"/>
  </cols>
  <sheetData>
    <row r="1" spans="1:6" ht="26.25" x14ac:dyDescent="0.25">
      <c r="A1" s="86" t="s">
        <v>411</v>
      </c>
      <c r="B1" s="86"/>
      <c r="C1" s="86"/>
      <c r="D1" s="86"/>
      <c r="E1" s="86"/>
      <c r="F1" s="86"/>
    </row>
    <row r="2" spans="1:6" ht="15.75" x14ac:dyDescent="0.2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25">
      <c r="A3" s="23" t="s">
        <v>166</v>
      </c>
      <c r="B3" s="7" t="s">
        <v>413</v>
      </c>
      <c r="C3" s="7"/>
      <c r="D3" s="8">
        <v>44937</v>
      </c>
      <c r="E3" s="9">
        <v>39671</v>
      </c>
      <c r="F3" s="25"/>
    </row>
    <row r="4" spans="1:6" x14ac:dyDescent="0.25">
      <c r="A4" s="23" t="s">
        <v>166</v>
      </c>
      <c r="B4" s="7" t="s">
        <v>225</v>
      </c>
      <c r="C4" s="7"/>
      <c r="D4" s="8">
        <v>44937</v>
      </c>
      <c r="E4" s="9">
        <v>29346</v>
      </c>
      <c r="F4" s="25"/>
    </row>
    <row r="5" spans="1:6" x14ac:dyDescent="0.25">
      <c r="A5" s="61" t="s">
        <v>414</v>
      </c>
      <c r="B5" s="32" t="s">
        <v>340</v>
      </c>
      <c r="C5" s="32" t="s">
        <v>287</v>
      </c>
      <c r="D5" s="8">
        <v>44938</v>
      </c>
      <c r="E5" s="36">
        <v>21216</v>
      </c>
      <c r="F5" s="25"/>
    </row>
    <row r="6" spans="1:6" x14ac:dyDescent="0.25">
      <c r="A6" s="61" t="s">
        <v>415</v>
      </c>
      <c r="B6" s="32" t="s">
        <v>378</v>
      </c>
      <c r="C6" s="32" t="s">
        <v>287</v>
      </c>
      <c r="D6" s="8">
        <v>44938</v>
      </c>
      <c r="E6" s="36">
        <v>595</v>
      </c>
      <c r="F6" s="25"/>
    </row>
    <row r="7" spans="1:6" x14ac:dyDescent="0.25">
      <c r="A7" s="61" t="s">
        <v>416</v>
      </c>
      <c r="B7" s="32" t="s">
        <v>340</v>
      </c>
      <c r="C7" s="32" t="s">
        <v>287</v>
      </c>
      <c r="D7" s="8">
        <v>44942</v>
      </c>
      <c r="E7" s="36">
        <v>10498</v>
      </c>
      <c r="F7" s="25"/>
    </row>
    <row r="8" spans="1:6" x14ac:dyDescent="0.25">
      <c r="A8" s="61" t="s">
        <v>417</v>
      </c>
      <c r="B8" s="7" t="s">
        <v>362</v>
      </c>
      <c r="C8" s="7" t="s">
        <v>162</v>
      </c>
      <c r="D8" s="8">
        <v>44945</v>
      </c>
      <c r="E8" s="9">
        <v>431</v>
      </c>
      <c r="F8" s="25"/>
    </row>
    <row r="9" spans="1:6" x14ac:dyDescent="0.25">
      <c r="A9" s="67" t="s">
        <v>418</v>
      </c>
      <c r="B9" s="32" t="s">
        <v>419</v>
      </c>
      <c r="C9" s="32" t="s">
        <v>287</v>
      </c>
      <c r="D9" s="8">
        <v>44950</v>
      </c>
      <c r="E9" s="36">
        <v>168000</v>
      </c>
      <c r="F9" s="25"/>
    </row>
    <row r="10" spans="1:6" x14ac:dyDescent="0.25">
      <c r="A10" s="61" t="s">
        <v>420</v>
      </c>
      <c r="B10" s="7" t="s">
        <v>421</v>
      </c>
      <c r="C10" s="7" t="s">
        <v>203</v>
      </c>
      <c r="D10" s="34">
        <v>44951</v>
      </c>
      <c r="E10" s="25">
        <v>33484.1</v>
      </c>
      <c r="F10" s="25"/>
    </row>
    <row r="11" spans="1:6" x14ac:dyDescent="0.25">
      <c r="A11" s="61" t="s">
        <v>422</v>
      </c>
      <c r="B11" s="7" t="s">
        <v>362</v>
      </c>
      <c r="C11" s="7" t="s">
        <v>162</v>
      </c>
      <c r="D11" s="8">
        <v>44953</v>
      </c>
      <c r="E11" s="9">
        <v>6110</v>
      </c>
      <c r="F11" s="25"/>
    </row>
    <row r="12" spans="1:6" x14ac:dyDescent="0.25">
      <c r="A12" s="61" t="s">
        <v>423</v>
      </c>
      <c r="B12" s="7" t="s">
        <v>362</v>
      </c>
      <c r="C12" s="7" t="s">
        <v>162</v>
      </c>
      <c r="D12" s="8">
        <v>44953</v>
      </c>
      <c r="E12" s="9">
        <v>27247</v>
      </c>
      <c r="F12" s="25"/>
    </row>
    <row r="13" spans="1:6" x14ac:dyDescent="0.25">
      <c r="A13" s="67" t="s">
        <v>424</v>
      </c>
      <c r="B13" s="32" t="s">
        <v>425</v>
      </c>
      <c r="C13" s="32" t="s">
        <v>287</v>
      </c>
      <c r="D13" s="8">
        <v>44959</v>
      </c>
      <c r="E13" s="36">
        <v>57701</v>
      </c>
      <c r="F13" s="25"/>
    </row>
    <row r="14" spans="1:6" x14ac:dyDescent="0.25">
      <c r="A14" s="31" t="s">
        <v>426</v>
      </c>
      <c r="B14" s="7" t="s">
        <v>427</v>
      </c>
      <c r="C14" s="7"/>
      <c r="D14" s="8">
        <v>44966</v>
      </c>
      <c r="E14" s="9">
        <v>2842963</v>
      </c>
      <c r="F14" s="25"/>
    </row>
    <row r="15" spans="1:6" x14ac:dyDescent="0.25">
      <c r="A15" s="23" t="s">
        <v>166</v>
      </c>
      <c r="B15" s="7" t="s">
        <v>428</v>
      </c>
      <c r="C15" s="7"/>
      <c r="D15" s="8">
        <v>44967</v>
      </c>
      <c r="E15" s="9">
        <v>1683</v>
      </c>
      <c r="F15" s="25"/>
    </row>
    <row r="16" spans="1:6" x14ac:dyDescent="0.25">
      <c r="A16" s="23" t="s">
        <v>166</v>
      </c>
      <c r="B16" s="7" t="s">
        <v>225</v>
      </c>
      <c r="C16" s="7"/>
      <c r="D16" s="8">
        <v>44967</v>
      </c>
      <c r="E16" s="9">
        <v>297</v>
      </c>
      <c r="F16" s="25"/>
    </row>
    <row r="17" spans="1:6" x14ac:dyDescent="0.25">
      <c r="A17" s="61" t="s">
        <v>429</v>
      </c>
      <c r="B17" s="7" t="s">
        <v>362</v>
      </c>
      <c r="C17" s="7" t="s">
        <v>162</v>
      </c>
      <c r="D17" s="8">
        <v>44974</v>
      </c>
      <c r="E17" s="9">
        <v>1752</v>
      </c>
      <c r="F17" s="25"/>
    </row>
    <row r="18" spans="1:6" x14ac:dyDescent="0.25">
      <c r="A18" s="23" t="s">
        <v>431</v>
      </c>
      <c r="B18" s="7" t="s">
        <v>305</v>
      </c>
      <c r="C18" s="7" t="s">
        <v>9</v>
      </c>
      <c r="D18" s="34">
        <v>44978</v>
      </c>
      <c r="E18" s="9">
        <v>7186</v>
      </c>
      <c r="F18" s="25"/>
    </row>
    <row r="19" spans="1:6" x14ac:dyDescent="0.25">
      <c r="A19" s="61" t="s">
        <v>430</v>
      </c>
      <c r="B19" s="37" t="s">
        <v>510</v>
      </c>
      <c r="C19" s="37" t="s">
        <v>203</v>
      </c>
      <c r="D19" s="34">
        <v>44980</v>
      </c>
      <c r="E19" s="39">
        <v>38727.14</v>
      </c>
      <c r="F19" s="25"/>
    </row>
    <row r="20" spans="1:6" x14ac:dyDescent="0.25">
      <c r="A20" s="61" t="s">
        <v>423</v>
      </c>
      <c r="B20" s="7" t="s">
        <v>362</v>
      </c>
      <c r="C20" s="7" t="s">
        <v>162</v>
      </c>
      <c r="D20" s="8">
        <v>44988</v>
      </c>
      <c r="E20" s="9">
        <v>54466</v>
      </c>
      <c r="F20" s="25"/>
    </row>
    <row r="21" spans="1:6" x14ac:dyDescent="0.25">
      <c r="A21" s="23" t="s">
        <v>166</v>
      </c>
      <c r="B21" s="7" t="s">
        <v>434</v>
      </c>
      <c r="C21" s="7"/>
      <c r="D21" s="8">
        <v>44995</v>
      </c>
      <c r="E21" s="9">
        <v>1309</v>
      </c>
      <c r="F21" s="25"/>
    </row>
    <row r="22" spans="1:6" x14ac:dyDescent="0.25">
      <c r="A22" s="23" t="s">
        <v>166</v>
      </c>
      <c r="B22" s="7" t="s">
        <v>225</v>
      </c>
      <c r="C22" s="7"/>
      <c r="D22" s="8">
        <v>44995</v>
      </c>
      <c r="E22" s="9">
        <v>231</v>
      </c>
      <c r="F22" s="25"/>
    </row>
    <row r="23" spans="1:6" x14ac:dyDescent="0.25">
      <c r="A23" s="61" t="s">
        <v>436</v>
      </c>
      <c r="B23" s="37" t="s">
        <v>509</v>
      </c>
      <c r="C23" s="37" t="s">
        <v>203</v>
      </c>
      <c r="D23" s="34">
        <v>45008</v>
      </c>
      <c r="E23" s="39">
        <v>56107.78</v>
      </c>
      <c r="F23" s="25"/>
    </row>
    <row r="24" spans="1:6" x14ac:dyDescent="0.25">
      <c r="A24" s="61" t="s">
        <v>437</v>
      </c>
      <c r="B24" s="7" t="s">
        <v>362</v>
      </c>
      <c r="C24" s="7" t="s">
        <v>162</v>
      </c>
      <c r="D24" s="8">
        <v>45015</v>
      </c>
      <c r="E24" s="9">
        <v>49024</v>
      </c>
      <c r="F24" s="25"/>
    </row>
    <row r="25" spans="1:6" x14ac:dyDescent="0.25">
      <c r="A25" s="23" t="s">
        <v>166</v>
      </c>
      <c r="B25" s="7" t="s">
        <v>439</v>
      </c>
      <c r="C25" s="7"/>
      <c r="D25" s="8">
        <v>45027</v>
      </c>
      <c r="E25" s="9">
        <v>2134</v>
      </c>
      <c r="F25" s="25"/>
    </row>
    <row r="26" spans="1:6" x14ac:dyDescent="0.25">
      <c r="A26" s="23" t="s">
        <v>166</v>
      </c>
      <c r="B26" s="7" t="s">
        <v>225</v>
      </c>
      <c r="C26" s="7"/>
      <c r="D26" s="8">
        <v>45027</v>
      </c>
      <c r="E26" s="9">
        <v>376</v>
      </c>
      <c r="F26" s="25"/>
    </row>
    <row r="27" spans="1:6" x14ac:dyDescent="0.25">
      <c r="A27" s="61" t="s">
        <v>440</v>
      </c>
      <c r="B27" s="62" t="s">
        <v>441</v>
      </c>
      <c r="C27" s="62" t="s">
        <v>287</v>
      </c>
      <c r="D27" s="8">
        <v>45028</v>
      </c>
      <c r="E27" s="63">
        <v>168400</v>
      </c>
      <c r="F27" s="25"/>
    </row>
    <row r="28" spans="1:6" x14ac:dyDescent="0.25">
      <c r="A28" s="61" t="s">
        <v>442</v>
      </c>
      <c r="B28" s="62" t="s">
        <v>443</v>
      </c>
      <c r="C28" s="62" t="s">
        <v>287</v>
      </c>
      <c r="D28" s="8">
        <v>45028</v>
      </c>
      <c r="E28" s="63">
        <v>175000</v>
      </c>
      <c r="F28" s="25"/>
    </row>
    <row r="29" spans="1:6" x14ac:dyDescent="0.25">
      <c r="A29" s="61" t="s">
        <v>444</v>
      </c>
      <c r="B29" s="64" t="s">
        <v>445</v>
      </c>
      <c r="C29" s="64" t="s">
        <v>287</v>
      </c>
      <c r="D29" s="8">
        <v>45028</v>
      </c>
      <c r="E29" s="29">
        <v>27846</v>
      </c>
      <c r="F29" s="25"/>
    </row>
    <row r="30" spans="1:6" x14ac:dyDescent="0.25">
      <c r="A30" s="61" t="s">
        <v>446</v>
      </c>
      <c r="B30" s="64" t="s">
        <v>447</v>
      </c>
      <c r="C30" s="64" t="s">
        <v>287</v>
      </c>
      <c r="D30" s="8">
        <v>45028</v>
      </c>
      <c r="E30" s="29">
        <v>22542</v>
      </c>
      <c r="F30" s="25"/>
    </row>
    <row r="31" spans="1:6" x14ac:dyDescent="0.25">
      <c r="A31" s="61" t="s">
        <v>448</v>
      </c>
      <c r="B31" s="62" t="s">
        <v>449</v>
      </c>
      <c r="C31" s="62" t="s">
        <v>287</v>
      </c>
      <c r="D31" s="8">
        <v>45028</v>
      </c>
      <c r="E31" s="63">
        <v>92120</v>
      </c>
      <c r="F31" s="25"/>
    </row>
    <row r="32" spans="1:6" x14ac:dyDescent="0.25">
      <c r="A32" s="61" t="s">
        <v>451</v>
      </c>
      <c r="B32" s="62" t="s">
        <v>450</v>
      </c>
      <c r="C32" s="62" t="s">
        <v>287</v>
      </c>
      <c r="D32" s="8">
        <v>45028</v>
      </c>
      <c r="E32" s="63">
        <v>120488</v>
      </c>
      <c r="F32" s="25"/>
    </row>
    <row r="33" spans="1:6" x14ac:dyDescent="0.25">
      <c r="A33" s="61" t="s">
        <v>452</v>
      </c>
      <c r="B33" s="62" t="s">
        <v>453</v>
      </c>
      <c r="C33" s="62" t="s">
        <v>287</v>
      </c>
      <c r="D33" s="8">
        <v>45028</v>
      </c>
      <c r="E33" s="63">
        <v>44996</v>
      </c>
      <c r="F33" s="25"/>
    </row>
    <row r="34" spans="1:6" x14ac:dyDescent="0.25">
      <c r="A34" s="61" t="s">
        <v>455</v>
      </c>
      <c r="B34" s="7" t="s">
        <v>362</v>
      </c>
      <c r="C34" s="7" t="s">
        <v>162</v>
      </c>
      <c r="D34" s="8">
        <v>45036</v>
      </c>
      <c r="E34" s="9">
        <v>48405</v>
      </c>
      <c r="F34" s="25"/>
    </row>
    <row r="35" spans="1:6" x14ac:dyDescent="0.25">
      <c r="A35" s="61" t="s">
        <v>456</v>
      </c>
      <c r="B35" s="37" t="s">
        <v>508</v>
      </c>
      <c r="C35" s="37" t="s">
        <v>203</v>
      </c>
      <c r="D35" s="34">
        <v>45041</v>
      </c>
      <c r="E35" s="39">
        <v>45335.8</v>
      </c>
      <c r="F35" s="25"/>
    </row>
    <row r="36" spans="1:6" x14ac:dyDescent="0.25">
      <c r="A36" s="61" t="s">
        <v>457</v>
      </c>
      <c r="B36" s="62" t="s">
        <v>458</v>
      </c>
      <c r="C36" s="62" t="s">
        <v>287</v>
      </c>
      <c r="D36" s="8">
        <v>45051</v>
      </c>
      <c r="E36" s="63">
        <v>197800</v>
      </c>
      <c r="F36" s="25"/>
    </row>
    <row r="37" spans="1:6" x14ac:dyDescent="0.25">
      <c r="A37" s="61" t="s">
        <v>459</v>
      </c>
      <c r="B37" s="62" t="s">
        <v>460</v>
      </c>
      <c r="C37" s="62" t="s">
        <v>287</v>
      </c>
      <c r="D37" s="8">
        <v>45051</v>
      </c>
      <c r="E37" s="63">
        <v>130088</v>
      </c>
      <c r="F37" s="25"/>
    </row>
    <row r="38" spans="1:6" x14ac:dyDescent="0.25">
      <c r="A38" s="61" t="s">
        <v>461</v>
      </c>
      <c r="B38" s="62" t="s">
        <v>520</v>
      </c>
      <c r="C38" s="62" t="s">
        <v>287</v>
      </c>
      <c r="D38" s="8">
        <v>45051</v>
      </c>
      <c r="E38" s="63">
        <v>26000</v>
      </c>
      <c r="F38" s="25"/>
    </row>
    <row r="39" spans="1:6" x14ac:dyDescent="0.25">
      <c r="A39" s="61" t="s">
        <v>462</v>
      </c>
      <c r="B39" s="64" t="s">
        <v>463</v>
      </c>
      <c r="C39" s="64" t="s">
        <v>287</v>
      </c>
      <c r="D39" s="8">
        <v>45051</v>
      </c>
      <c r="E39" s="29">
        <v>25766</v>
      </c>
      <c r="F39" s="25"/>
    </row>
    <row r="40" spans="1:6" x14ac:dyDescent="0.25">
      <c r="A40" s="23" t="s">
        <v>166</v>
      </c>
      <c r="B40" s="7" t="s">
        <v>464</v>
      </c>
      <c r="C40" s="7"/>
      <c r="D40" s="8">
        <v>45057</v>
      </c>
      <c r="E40" s="9">
        <v>1496</v>
      </c>
      <c r="F40" s="25"/>
    </row>
    <row r="41" spans="1:6" x14ac:dyDescent="0.25">
      <c r="A41" s="23" t="s">
        <v>166</v>
      </c>
      <c r="B41" s="7" t="s">
        <v>225</v>
      </c>
      <c r="C41" s="7"/>
      <c r="D41" s="8">
        <v>45057</v>
      </c>
      <c r="E41" s="9">
        <v>264</v>
      </c>
      <c r="F41" s="25"/>
    </row>
    <row r="42" spans="1:6" x14ac:dyDescent="0.25">
      <c r="A42" s="61" t="s">
        <v>465</v>
      </c>
      <c r="B42" s="62" t="s">
        <v>453</v>
      </c>
      <c r="C42" s="62" t="s">
        <v>287</v>
      </c>
      <c r="D42" s="8">
        <v>45058</v>
      </c>
      <c r="E42" s="63">
        <v>16069</v>
      </c>
      <c r="F42" s="25"/>
    </row>
    <row r="43" spans="1:6" x14ac:dyDescent="0.25">
      <c r="A43" s="61" t="s">
        <v>466</v>
      </c>
      <c r="B43" s="37" t="s">
        <v>507</v>
      </c>
      <c r="C43" s="37" t="s">
        <v>203</v>
      </c>
      <c r="D43" s="34">
        <v>45069</v>
      </c>
      <c r="E43" s="39">
        <v>24264.240000000002</v>
      </c>
      <c r="F43" s="25"/>
    </row>
    <row r="44" spans="1:6" x14ac:dyDescent="0.25">
      <c r="A44" s="61" t="s">
        <v>467</v>
      </c>
      <c r="B44" s="62" t="s">
        <v>468</v>
      </c>
      <c r="C44" s="62" t="s">
        <v>287</v>
      </c>
      <c r="D44" s="8">
        <v>45069</v>
      </c>
      <c r="E44" s="63">
        <v>24634</v>
      </c>
      <c r="F44" s="25"/>
    </row>
    <row r="45" spans="1:6" x14ac:dyDescent="0.25">
      <c r="A45" s="61" t="s">
        <v>469</v>
      </c>
      <c r="B45" s="62" t="s">
        <v>470</v>
      </c>
      <c r="C45" s="62" t="s">
        <v>287</v>
      </c>
      <c r="D45" s="8">
        <v>45082</v>
      </c>
      <c r="E45" s="63">
        <v>112488</v>
      </c>
      <c r="F45" s="25"/>
    </row>
    <row r="46" spans="1:6" x14ac:dyDescent="0.25">
      <c r="A46" s="61" t="s">
        <v>471</v>
      </c>
      <c r="B46" s="62" t="s">
        <v>472</v>
      </c>
      <c r="C46" s="62" t="s">
        <v>287</v>
      </c>
      <c r="D46" s="8">
        <v>45082</v>
      </c>
      <c r="E46" s="63">
        <v>154800</v>
      </c>
      <c r="F46" s="25"/>
    </row>
    <row r="47" spans="1:6" x14ac:dyDescent="0.25">
      <c r="A47" s="61" t="s">
        <v>473</v>
      </c>
      <c r="B47" s="7" t="s">
        <v>362</v>
      </c>
      <c r="C47" s="7" t="s">
        <v>162</v>
      </c>
      <c r="D47" s="8">
        <v>45086</v>
      </c>
      <c r="E47" s="74">
        <v>42938</v>
      </c>
      <c r="F47" s="25"/>
    </row>
    <row r="48" spans="1:6" x14ac:dyDescent="0.25">
      <c r="A48" s="23" t="s">
        <v>166</v>
      </c>
      <c r="B48" s="7" t="s">
        <v>474</v>
      </c>
      <c r="C48" s="7"/>
      <c r="D48" s="8">
        <v>45086</v>
      </c>
      <c r="E48" s="9">
        <v>1683</v>
      </c>
      <c r="F48" s="25"/>
    </row>
    <row r="49" spans="1:6" x14ac:dyDescent="0.25">
      <c r="A49" s="23" t="s">
        <v>166</v>
      </c>
      <c r="B49" s="7" t="s">
        <v>225</v>
      </c>
      <c r="C49" s="7"/>
      <c r="D49" s="8">
        <v>45086</v>
      </c>
      <c r="E49" s="9">
        <v>297</v>
      </c>
      <c r="F49" s="25"/>
    </row>
    <row r="50" spans="1:6" x14ac:dyDescent="0.25">
      <c r="A50" s="61" t="s">
        <v>475</v>
      </c>
      <c r="B50" s="37" t="s">
        <v>506</v>
      </c>
      <c r="C50" s="37" t="s">
        <v>203</v>
      </c>
      <c r="D50" s="34">
        <v>45099</v>
      </c>
      <c r="E50" s="39">
        <v>11945.48</v>
      </c>
      <c r="F50" s="25"/>
    </row>
    <row r="51" spans="1:6" x14ac:dyDescent="0.25">
      <c r="A51" s="61" t="s">
        <v>476</v>
      </c>
      <c r="B51" s="7" t="s">
        <v>362</v>
      </c>
      <c r="C51" s="7" t="s">
        <v>162</v>
      </c>
      <c r="D51" s="8">
        <v>45106</v>
      </c>
      <c r="E51" s="74">
        <v>96535</v>
      </c>
      <c r="F51" s="25"/>
    </row>
    <row r="52" spans="1:6" x14ac:dyDescent="0.25">
      <c r="A52" s="61" t="s">
        <v>477</v>
      </c>
      <c r="B52" s="62" t="s">
        <v>478</v>
      </c>
      <c r="C52" s="62" t="s">
        <v>287</v>
      </c>
      <c r="D52" s="8">
        <v>45111</v>
      </c>
      <c r="E52" s="63">
        <v>180600</v>
      </c>
      <c r="F52" s="25"/>
    </row>
    <row r="53" spans="1:6" x14ac:dyDescent="0.25">
      <c r="A53" s="61" t="s">
        <v>479</v>
      </c>
      <c r="B53" s="62" t="s">
        <v>480</v>
      </c>
      <c r="C53" s="62" t="s">
        <v>287</v>
      </c>
      <c r="D53" s="8">
        <v>45111</v>
      </c>
      <c r="E53" s="63">
        <v>123688</v>
      </c>
      <c r="F53" s="25"/>
    </row>
    <row r="54" spans="1:6" x14ac:dyDescent="0.25">
      <c r="A54" s="61" t="s">
        <v>481</v>
      </c>
      <c r="B54" s="62" t="s">
        <v>519</v>
      </c>
      <c r="C54" s="62" t="s">
        <v>287</v>
      </c>
      <c r="D54" s="8">
        <v>45111</v>
      </c>
      <c r="E54" s="63">
        <v>25200</v>
      </c>
      <c r="F54" s="25"/>
    </row>
    <row r="55" spans="1:6" x14ac:dyDescent="0.25">
      <c r="A55" s="61" t="s">
        <v>482</v>
      </c>
      <c r="B55" s="64" t="s">
        <v>483</v>
      </c>
      <c r="C55" s="64" t="s">
        <v>287</v>
      </c>
      <c r="D55" s="8">
        <v>45114</v>
      </c>
      <c r="E55" s="29">
        <v>24934</v>
      </c>
      <c r="F55" s="25"/>
    </row>
    <row r="56" spans="1:6" x14ac:dyDescent="0.25">
      <c r="A56" s="23" t="s">
        <v>166</v>
      </c>
      <c r="B56" s="7" t="s">
        <v>484</v>
      </c>
      <c r="C56" s="7"/>
      <c r="D56" s="8">
        <v>45118</v>
      </c>
      <c r="E56" s="9">
        <v>2958</v>
      </c>
      <c r="F56" s="25"/>
    </row>
    <row r="57" spans="1:6" x14ac:dyDescent="0.25">
      <c r="A57" s="23" t="s">
        <v>166</v>
      </c>
      <c r="B57" s="7" t="s">
        <v>225</v>
      </c>
      <c r="C57" s="7"/>
      <c r="D57" s="8">
        <v>45118</v>
      </c>
      <c r="E57" s="9">
        <v>522</v>
      </c>
      <c r="F57" s="25"/>
    </row>
    <row r="58" spans="1:6" x14ac:dyDescent="0.25">
      <c r="A58" s="31" t="s">
        <v>485</v>
      </c>
      <c r="B58" s="68" t="s">
        <v>486</v>
      </c>
      <c r="C58" s="7" t="s">
        <v>168</v>
      </c>
      <c r="D58" s="8">
        <v>45121</v>
      </c>
      <c r="E58" s="69">
        <v>7201.07</v>
      </c>
      <c r="F58" s="25"/>
    </row>
    <row r="59" spans="1:6" x14ac:dyDescent="0.25">
      <c r="A59" s="31" t="s">
        <v>487</v>
      </c>
      <c r="B59" s="68" t="s">
        <v>488</v>
      </c>
      <c r="C59" s="7" t="s">
        <v>168</v>
      </c>
      <c r="D59" s="8">
        <v>45121</v>
      </c>
      <c r="E59" s="69">
        <v>2418.2600000000002</v>
      </c>
      <c r="F59" s="25"/>
    </row>
    <row r="60" spans="1:6" x14ac:dyDescent="0.25">
      <c r="A60" s="20" t="s">
        <v>492</v>
      </c>
      <c r="B60" s="62" t="s">
        <v>493</v>
      </c>
      <c r="C60" s="62" t="s">
        <v>287</v>
      </c>
      <c r="D60" s="8">
        <v>45131</v>
      </c>
      <c r="E60" s="63">
        <v>10677</v>
      </c>
      <c r="F60" s="25"/>
    </row>
    <row r="61" spans="1:6" x14ac:dyDescent="0.25">
      <c r="A61" s="31" t="s">
        <v>494</v>
      </c>
      <c r="B61" s="68" t="s">
        <v>495</v>
      </c>
      <c r="C61" s="7" t="s">
        <v>168</v>
      </c>
      <c r="D61" s="8">
        <v>45121</v>
      </c>
      <c r="E61" s="69">
        <v>27690</v>
      </c>
      <c r="F61" s="25"/>
    </row>
    <row r="62" spans="1:6" x14ac:dyDescent="0.25">
      <c r="A62" s="31" t="s">
        <v>487</v>
      </c>
      <c r="B62" s="68" t="s">
        <v>496</v>
      </c>
      <c r="C62" s="7" t="s">
        <v>168</v>
      </c>
      <c r="D62" s="8">
        <v>45121</v>
      </c>
      <c r="E62" s="69">
        <v>10184</v>
      </c>
      <c r="F62" s="25"/>
    </row>
    <row r="63" spans="1:6" x14ac:dyDescent="0.25">
      <c r="A63" s="61" t="s">
        <v>497</v>
      </c>
      <c r="B63" s="64" t="s">
        <v>498</v>
      </c>
      <c r="C63" s="64" t="s">
        <v>287</v>
      </c>
      <c r="D63" s="8">
        <v>45138</v>
      </c>
      <c r="E63" s="29">
        <v>28938</v>
      </c>
      <c r="F63" s="25"/>
    </row>
    <row r="64" spans="1:6" x14ac:dyDescent="0.25">
      <c r="A64" s="61" t="s">
        <v>499</v>
      </c>
      <c r="B64" s="62" t="s">
        <v>518</v>
      </c>
      <c r="C64" s="62" t="s">
        <v>287</v>
      </c>
      <c r="D64" s="8">
        <v>45138</v>
      </c>
      <c r="E64" s="63">
        <v>25600</v>
      </c>
      <c r="F64" s="25"/>
    </row>
    <row r="65" spans="1:6" x14ac:dyDescent="0.25">
      <c r="A65" s="61" t="s">
        <v>500</v>
      </c>
      <c r="B65" s="62" t="s">
        <v>501</v>
      </c>
      <c r="C65" s="62" t="s">
        <v>287</v>
      </c>
      <c r="D65" s="8">
        <v>45138</v>
      </c>
      <c r="E65" s="63">
        <v>115288</v>
      </c>
      <c r="F65" s="25"/>
    </row>
    <row r="66" spans="1:6" x14ac:dyDescent="0.25">
      <c r="A66" s="61" t="s">
        <v>502</v>
      </c>
      <c r="B66" s="62" t="s">
        <v>503</v>
      </c>
      <c r="C66" s="62" t="s">
        <v>287</v>
      </c>
      <c r="D66" s="8">
        <v>45138</v>
      </c>
      <c r="E66" s="63">
        <v>189200</v>
      </c>
      <c r="F66" s="25"/>
    </row>
    <row r="67" spans="1:6" x14ac:dyDescent="0.25">
      <c r="A67" s="61" t="s">
        <v>504</v>
      </c>
      <c r="B67" s="37" t="s">
        <v>505</v>
      </c>
      <c r="C67" s="37" t="s">
        <v>203</v>
      </c>
      <c r="D67" s="34">
        <v>45141</v>
      </c>
      <c r="E67" s="39">
        <v>12366.55</v>
      </c>
      <c r="F67" s="25"/>
    </row>
    <row r="68" spans="1:6" x14ac:dyDescent="0.25">
      <c r="A68" s="23" t="s">
        <v>166</v>
      </c>
      <c r="B68" s="7" t="s">
        <v>511</v>
      </c>
      <c r="C68" s="7"/>
      <c r="D68" s="8">
        <v>45149</v>
      </c>
      <c r="E68" s="9">
        <v>1309</v>
      </c>
      <c r="F68" s="25"/>
    </row>
    <row r="69" spans="1:6" x14ac:dyDescent="0.25">
      <c r="A69" s="23" t="s">
        <v>166</v>
      </c>
      <c r="B69" s="7" t="s">
        <v>225</v>
      </c>
      <c r="C69" s="7"/>
      <c r="D69" s="8">
        <v>45149</v>
      </c>
      <c r="E69" s="9">
        <v>231</v>
      </c>
      <c r="F69" s="25"/>
    </row>
    <row r="70" spans="1:6" x14ac:dyDescent="0.25">
      <c r="A70" s="61" t="s">
        <v>512</v>
      </c>
      <c r="B70" s="62" t="s">
        <v>513</v>
      </c>
      <c r="C70" s="62" t="s">
        <v>287</v>
      </c>
      <c r="D70" s="8">
        <v>45154</v>
      </c>
      <c r="E70" s="63">
        <v>12418</v>
      </c>
      <c r="F70" s="25"/>
    </row>
    <row r="71" spans="1:6" x14ac:dyDescent="0.25">
      <c r="A71" s="61" t="s">
        <v>514</v>
      </c>
      <c r="B71" s="62" t="s">
        <v>515</v>
      </c>
      <c r="C71" s="62" t="s">
        <v>287</v>
      </c>
      <c r="D71" s="8">
        <v>45154</v>
      </c>
      <c r="E71" s="63">
        <v>30000</v>
      </c>
      <c r="F71" s="25"/>
    </row>
    <row r="72" spans="1:6" x14ac:dyDescent="0.25">
      <c r="A72" s="61" t="s">
        <v>516</v>
      </c>
      <c r="B72" s="62" t="s">
        <v>517</v>
      </c>
      <c r="C72" s="62" t="s">
        <v>287</v>
      </c>
      <c r="D72" s="8">
        <v>45162</v>
      </c>
      <c r="E72" s="63">
        <v>23200</v>
      </c>
      <c r="F72" s="25"/>
    </row>
    <row r="73" spans="1:6" x14ac:dyDescent="0.25">
      <c r="A73" s="61" t="s">
        <v>521</v>
      </c>
      <c r="B73" s="64" t="s">
        <v>522</v>
      </c>
      <c r="C73" s="64" t="s">
        <v>287</v>
      </c>
      <c r="D73" s="8">
        <v>45162</v>
      </c>
      <c r="E73" s="29">
        <v>20592</v>
      </c>
      <c r="F73" s="25"/>
    </row>
    <row r="74" spans="1:6" x14ac:dyDescent="0.25">
      <c r="A74" s="61" t="s">
        <v>523</v>
      </c>
      <c r="B74" s="37" t="s">
        <v>524</v>
      </c>
      <c r="C74" s="37" t="s">
        <v>203</v>
      </c>
      <c r="D74" s="34">
        <v>45163</v>
      </c>
      <c r="E74" s="39">
        <v>10945.58</v>
      </c>
      <c r="F74" s="25"/>
    </row>
    <row r="75" spans="1:6" x14ac:dyDescent="0.25">
      <c r="A75" s="61" t="s">
        <v>525</v>
      </c>
      <c r="B75" s="62" t="s">
        <v>515</v>
      </c>
      <c r="C75" s="62" t="s">
        <v>287</v>
      </c>
      <c r="D75" s="8">
        <v>45163</v>
      </c>
      <c r="E75" s="63">
        <v>2082</v>
      </c>
      <c r="F75" s="25"/>
    </row>
    <row r="76" spans="1:6" x14ac:dyDescent="0.25">
      <c r="A76" s="61" t="s">
        <v>526</v>
      </c>
      <c r="B76" s="62" t="s">
        <v>527</v>
      </c>
      <c r="C76" s="62" t="s">
        <v>287</v>
      </c>
      <c r="D76" s="8">
        <v>45169</v>
      </c>
      <c r="E76" s="63">
        <v>25600</v>
      </c>
      <c r="F76" s="25"/>
    </row>
    <row r="77" spans="1:6" x14ac:dyDescent="0.25">
      <c r="A77" s="61" t="s">
        <v>528</v>
      </c>
      <c r="B77" s="62" t="s">
        <v>529</v>
      </c>
      <c r="C77" s="62" t="s">
        <v>287</v>
      </c>
      <c r="D77" s="8">
        <v>45169</v>
      </c>
      <c r="E77" s="63">
        <v>44000</v>
      </c>
      <c r="F77" s="25"/>
    </row>
    <row r="78" spans="1:6" x14ac:dyDescent="0.25">
      <c r="A78" s="61" t="s">
        <v>530</v>
      </c>
      <c r="B78" s="62" t="s">
        <v>531</v>
      </c>
      <c r="C78" s="62" t="s">
        <v>287</v>
      </c>
      <c r="D78" s="8">
        <v>45169</v>
      </c>
      <c r="E78" s="63">
        <v>113364</v>
      </c>
      <c r="F78" s="25"/>
    </row>
    <row r="79" spans="1:6" x14ac:dyDescent="0.25">
      <c r="A79" s="61" t="s">
        <v>532</v>
      </c>
      <c r="B79" s="62" t="s">
        <v>533</v>
      </c>
      <c r="C79" s="62" t="s">
        <v>287</v>
      </c>
      <c r="D79" s="8">
        <v>45175</v>
      </c>
      <c r="E79" s="63">
        <v>28800</v>
      </c>
      <c r="F79" s="25"/>
    </row>
    <row r="80" spans="1:6" x14ac:dyDescent="0.25">
      <c r="A80" s="23" t="s">
        <v>166</v>
      </c>
      <c r="B80" s="7" t="s">
        <v>534</v>
      </c>
      <c r="C80" s="7"/>
      <c r="D80" s="8">
        <v>45180</v>
      </c>
      <c r="E80" s="9">
        <v>1870</v>
      </c>
      <c r="F80" s="25"/>
    </row>
    <row r="81" spans="1:6" x14ac:dyDescent="0.25">
      <c r="A81" s="23" t="s">
        <v>166</v>
      </c>
      <c r="B81" s="7" t="s">
        <v>225</v>
      </c>
      <c r="C81" s="7"/>
      <c r="D81" s="8">
        <v>45180</v>
      </c>
      <c r="E81" s="9">
        <v>330</v>
      </c>
      <c r="F81" s="25"/>
    </row>
    <row r="82" spans="1:6" x14ac:dyDescent="0.25">
      <c r="A82" s="61" t="s">
        <v>539</v>
      </c>
      <c r="B82" s="62" t="s">
        <v>536</v>
      </c>
      <c r="C82" s="62" t="s">
        <v>287</v>
      </c>
      <c r="D82" s="8">
        <v>45188</v>
      </c>
      <c r="E82" s="63">
        <v>15754</v>
      </c>
      <c r="F82" s="25"/>
    </row>
    <row r="83" spans="1:6" x14ac:dyDescent="0.25">
      <c r="A83" s="61" t="s">
        <v>540</v>
      </c>
      <c r="B83" s="37" t="s">
        <v>535</v>
      </c>
      <c r="C83" s="37" t="s">
        <v>203</v>
      </c>
      <c r="D83" s="34">
        <v>45195</v>
      </c>
      <c r="E83" s="39">
        <v>10476.64</v>
      </c>
      <c r="F83" s="25"/>
    </row>
    <row r="84" spans="1:6" x14ac:dyDescent="0.25">
      <c r="A84" s="61" t="s">
        <v>537</v>
      </c>
      <c r="B84" s="62" t="s">
        <v>538</v>
      </c>
      <c r="C84" s="62" t="s">
        <v>287</v>
      </c>
      <c r="D84" s="8">
        <v>45201</v>
      </c>
      <c r="E84" s="63">
        <v>119206</v>
      </c>
      <c r="F84" s="25"/>
    </row>
    <row r="85" spans="1:6" x14ac:dyDescent="0.25">
      <c r="A85" s="61" t="s">
        <v>541</v>
      </c>
      <c r="B85" s="62" t="s">
        <v>542</v>
      </c>
      <c r="C85" s="62" t="s">
        <v>287</v>
      </c>
      <c r="D85" s="8">
        <v>45201</v>
      </c>
      <c r="E85" s="63">
        <v>44000</v>
      </c>
      <c r="F85" s="25"/>
    </row>
    <row r="86" spans="1:6" x14ac:dyDescent="0.25">
      <c r="A86" s="61" t="s">
        <v>543</v>
      </c>
      <c r="B86" s="62" t="s">
        <v>544</v>
      </c>
      <c r="C86" s="62" t="s">
        <v>287</v>
      </c>
      <c r="D86" s="8">
        <v>45201</v>
      </c>
      <c r="E86" s="63">
        <v>23600</v>
      </c>
      <c r="F86" s="25"/>
    </row>
    <row r="87" spans="1:6" x14ac:dyDescent="0.25">
      <c r="A87" s="61" t="s">
        <v>545</v>
      </c>
      <c r="B87" s="62" t="s">
        <v>547</v>
      </c>
      <c r="C87" s="62" t="s">
        <v>287</v>
      </c>
      <c r="D87" s="8">
        <v>45202</v>
      </c>
      <c r="E87" s="63">
        <v>548</v>
      </c>
      <c r="F87" s="25"/>
    </row>
    <row r="88" spans="1:6" x14ac:dyDescent="0.25">
      <c r="A88" s="61" t="s">
        <v>546</v>
      </c>
      <c r="B88" s="62" t="s">
        <v>548</v>
      </c>
      <c r="C88" s="62" t="s">
        <v>287</v>
      </c>
      <c r="D88" s="8">
        <v>45202</v>
      </c>
      <c r="E88" s="63">
        <v>9972</v>
      </c>
      <c r="F88" s="25"/>
    </row>
    <row r="89" spans="1:6" x14ac:dyDescent="0.25">
      <c r="A89" s="23" t="s">
        <v>166</v>
      </c>
      <c r="B89" s="7" t="s">
        <v>549</v>
      </c>
      <c r="C89" s="7"/>
      <c r="D89" s="8">
        <v>45210</v>
      </c>
      <c r="E89" s="9">
        <v>1683</v>
      </c>
      <c r="F89" s="25"/>
    </row>
    <row r="90" spans="1:6" x14ac:dyDescent="0.25">
      <c r="A90" s="23" t="s">
        <v>166</v>
      </c>
      <c r="B90" s="7" t="s">
        <v>225</v>
      </c>
      <c r="C90" s="7"/>
      <c r="D90" s="8">
        <v>45210</v>
      </c>
      <c r="E90" s="9">
        <v>297</v>
      </c>
      <c r="F90" s="25"/>
    </row>
    <row r="91" spans="1:6" x14ac:dyDescent="0.25">
      <c r="A91" s="61" t="s">
        <v>550</v>
      </c>
      <c r="B91" s="37" t="s">
        <v>551</v>
      </c>
      <c r="C91" s="37" t="s">
        <v>203</v>
      </c>
      <c r="D91" s="34">
        <v>45223</v>
      </c>
      <c r="E91" s="39">
        <v>11154.22</v>
      </c>
      <c r="F91" s="25"/>
    </row>
    <row r="92" spans="1:6" x14ac:dyDescent="0.25">
      <c r="A92" s="61" t="s">
        <v>552</v>
      </c>
      <c r="B92" s="62" t="s">
        <v>553</v>
      </c>
      <c r="C92" s="62" t="s">
        <v>287</v>
      </c>
      <c r="D92" s="8">
        <v>45231</v>
      </c>
      <c r="E92" s="63">
        <v>120488</v>
      </c>
      <c r="F92" s="25"/>
    </row>
    <row r="93" spans="1:6" x14ac:dyDescent="0.25">
      <c r="A93" s="61" t="s">
        <v>554</v>
      </c>
      <c r="B93" s="62" t="s">
        <v>555</v>
      </c>
      <c r="C93" s="62" t="s">
        <v>287</v>
      </c>
      <c r="D93" s="8">
        <v>45231</v>
      </c>
      <c r="E93" s="63">
        <v>172000</v>
      </c>
      <c r="F93" s="25"/>
    </row>
    <row r="94" spans="1:6" x14ac:dyDescent="0.25">
      <c r="A94" s="61" t="s">
        <v>556</v>
      </c>
      <c r="B94" s="62" t="s">
        <v>557</v>
      </c>
      <c r="C94" s="62" t="s">
        <v>287</v>
      </c>
      <c r="D94" s="8">
        <v>45231</v>
      </c>
      <c r="E94" s="63">
        <v>25600</v>
      </c>
      <c r="F94" s="25"/>
    </row>
    <row r="95" spans="1:6" x14ac:dyDescent="0.25">
      <c r="A95" s="61" t="s">
        <v>558</v>
      </c>
      <c r="B95" s="64" t="s">
        <v>559</v>
      </c>
      <c r="C95" s="64" t="s">
        <v>287</v>
      </c>
      <c r="D95" s="8">
        <v>45231</v>
      </c>
      <c r="E95" s="29">
        <v>19617</v>
      </c>
      <c r="F95" s="25"/>
    </row>
    <row r="96" spans="1:6" x14ac:dyDescent="0.25">
      <c r="A96" s="61" t="s">
        <v>560</v>
      </c>
      <c r="B96" s="7" t="s">
        <v>362</v>
      </c>
      <c r="C96" s="7" t="s">
        <v>162</v>
      </c>
      <c r="D96" s="8">
        <v>45237</v>
      </c>
      <c r="E96" s="74">
        <v>38321</v>
      </c>
      <c r="F96" s="25"/>
    </row>
    <row r="97" spans="1:6" x14ac:dyDescent="0.25">
      <c r="A97" s="61" t="s">
        <v>561</v>
      </c>
      <c r="B97" s="7" t="s">
        <v>362</v>
      </c>
      <c r="C97" s="7" t="s">
        <v>162</v>
      </c>
      <c r="D97" s="8">
        <v>45237</v>
      </c>
      <c r="E97" s="74">
        <v>46098</v>
      </c>
      <c r="F97" s="25"/>
    </row>
    <row r="98" spans="1:6" x14ac:dyDescent="0.25">
      <c r="A98" s="23" t="s">
        <v>166</v>
      </c>
      <c r="B98" s="7" t="s">
        <v>562</v>
      </c>
      <c r="C98" s="7"/>
      <c r="D98" s="8">
        <v>45240</v>
      </c>
      <c r="E98" s="9">
        <v>2244</v>
      </c>
      <c r="F98" s="25"/>
    </row>
    <row r="99" spans="1:6" x14ac:dyDescent="0.25">
      <c r="A99" s="23" t="s">
        <v>166</v>
      </c>
      <c r="B99" s="7" t="s">
        <v>225</v>
      </c>
      <c r="C99" s="7"/>
      <c r="D99" s="8">
        <v>45240</v>
      </c>
      <c r="E99" s="9">
        <v>396</v>
      </c>
      <c r="F99" s="25"/>
    </row>
    <row r="100" spans="1:6" x14ac:dyDescent="0.25">
      <c r="A100" s="61" t="s">
        <v>563</v>
      </c>
      <c r="B100" s="37" t="s">
        <v>564</v>
      </c>
      <c r="C100" s="37" t="s">
        <v>203</v>
      </c>
      <c r="D100" s="34">
        <v>45253</v>
      </c>
      <c r="E100" s="39">
        <v>20483.54</v>
      </c>
      <c r="F100" s="25"/>
    </row>
    <row r="101" spans="1:6" x14ac:dyDescent="0.25">
      <c r="A101" s="61" t="s">
        <v>565</v>
      </c>
      <c r="B101" s="62" t="s">
        <v>453</v>
      </c>
      <c r="C101" s="62" t="s">
        <v>287</v>
      </c>
      <c r="D101" s="8">
        <v>45254</v>
      </c>
      <c r="E101" s="63">
        <v>9040</v>
      </c>
      <c r="F101" s="25"/>
    </row>
    <row r="102" spans="1:6" x14ac:dyDescent="0.25">
      <c r="A102" s="61" t="s">
        <v>566</v>
      </c>
      <c r="B102" s="62" t="s">
        <v>567</v>
      </c>
      <c r="C102" s="62" t="s">
        <v>287</v>
      </c>
      <c r="D102" s="8">
        <v>45254</v>
      </c>
      <c r="E102" s="63">
        <v>11322</v>
      </c>
      <c r="F102" s="25"/>
    </row>
    <row r="103" spans="1:6" x14ac:dyDescent="0.25">
      <c r="A103" s="61" t="s">
        <v>568</v>
      </c>
      <c r="B103" s="62" t="s">
        <v>567</v>
      </c>
      <c r="C103" s="62" t="s">
        <v>287</v>
      </c>
      <c r="D103" s="8">
        <v>45258</v>
      </c>
      <c r="E103" s="63">
        <v>3235</v>
      </c>
      <c r="F103" s="25"/>
    </row>
    <row r="104" spans="1:6" x14ac:dyDescent="0.25">
      <c r="A104" s="61" t="s">
        <v>569</v>
      </c>
      <c r="B104" s="64" t="s">
        <v>570</v>
      </c>
      <c r="C104" s="64" t="s">
        <v>287</v>
      </c>
      <c r="D104" s="8">
        <v>45258</v>
      </c>
      <c r="E104" s="29">
        <v>25974</v>
      </c>
      <c r="F104" s="25"/>
    </row>
    <row r="105" spans="1:6" x14ac:dyDescent="0.25">
      <c r="A105" s="61" t="s">
        <v>571</v>
      </c>
      <c r="B105" s="62" t="s">
        <v>572</v>
      </c>
      <c r="C105" s="62" t="s">
        <v>287</v>
      </c>
      <c r="D105" s="8">
        <v>45260</v>
      </c>
      <c r="E105" s="63">
        <v>25600</v>
      </c>
      <c r="F105" s="25"/>
    </row>
    <row r="106" spans="1:6" x14ac:dyDescent="0.25">
      <c r="A106" s="61" t="s">
        <v>573</v>
      </c>
      <c r="B106" s="62" t="s">
        <v>574</v>
      </c>
      <c r="C106" s="62" t="s">
        <v>287</v>
      </c>
      <c r="D106" s="8">
        <v>45260</v>
      </c>
      <c r="E106" s="63">
        <v>126888</v>
      </c>
      <c r="F106" s="25"/>
    </row>
    <row r="107" spans="1:6" x14ac:dyDescent="0.25">
      <c r="A107" s="61" t="s">
        <v>575</v>
      </c>
      <c r="B107" s="62" t="s">
        <v>576</v>
      </c>
      <c r="C107" s="62" t="s">
        <v>287</v>
      </c>
      <c r="D107" s="8">
        <v>45260</v>
      </c>
      <c r="E107" s="63">
        <v>189200</v>
      </c>
      <c r="F107" s="25"/>
    </row>
    <row r="108" spans="1:6" x14ac:dyDescent="0.25">
      <c r="A108" s="23" t="s">
        <v>166</v>
      </c>
      <c r="B108" s="7" t="s">
        <v>577</v>
      </c>
      <c r="C108" s="7"/>
      <c r="D108" s="8">
        <v>45271</v>
      </c>
      <c r="E108" s="9">
        <v>1870</v>
      </c>
      <c r="F108" s="25"/>
    </row>
    <row r="109" spans="1:6" x14ac:dyDescent="0.25">
      <c r="A109" s="23" t="s">
        <v>166</v>
      </c>
      <c r="B109" s="7" t="s">
        <v>225</v>
      </c>
      <c r="C109" s="7"/>
      <c r="D109" s="8">
        <v>45271</v>
      </c>
      <c r="E109" s="9">
        <v>330</v>
      </c>
      <c r="F109" s="25"/>
    </row>
    <row r="110" spans="1:6" x14ac:dyDescent="0.25">
      <c r="A110" s="23" t="s">
        <v>578</v>
      </c>
      <c r="B110" s="7" t="s">
        <v>580</v>
      </c>
      <c r="C110" s="7" t="s">
        <v>579</v>
      </c>
      <c r="D110" s="34">
        <v>45274</v>
      </c>
      <c r="E110" s="9">
        <v>57000</v>
      </c>
      <c r="F110" s="25"/>
    </row>
    <row r="111" spans="1:6" x14ac:dyDescent="0.25">
      <c r="A111" s="61" t="s">
        <v>581</v>
      </c>
      <c r="B111" s="64" t="s">
        <v>582</v>
      </c>
      <c r="C111" s="64" t="s">
        <v>287</v>
      </c>
      <c r="D111" s="8">
        <v>45275</v>
      </c>
      <c r="E111" s="29">
        <v>20878</v>
      </c>
      <c r="F111" s="25"/>
    </row>
    <row r="112" spans="1:6" x14ac:dyDescent="0.25">
      <c r="A112" s="61" t="s">
        <v>584</v>
      </c>
      <c r="B112" s="62" t="s">
        <v>583</v>
      </c>
      <c r="C112" s="62" t="s">
        <v>287</v>
      </c>
      <c r="D112" s="8">
        <v>45280</v>
      </c>
      <c r="E112" s="63">
        <v>4759</v>
      </c>
      <c r="F112" s="25"/>
    </row>
    <row r="113" spans="1:6" x14ac:dyDescent="0.25">
      <c r="A113" s="61" t="s">
        <v>585</v>
      </c>
      <c r="B113" s="62" t="s">
        <v>586</v>
      </c>
      <c r="C113" s="62" t="s">
        <v>287</v>
      </c>
      <c r="D113" s="8">
        <v>45280</v>
      </c>
      <c r="E113" s="63">
        <v>25600</v>
      </c>
      <c r="F113" s="25"/>
    </row>
    <row r="114" spans="1:6" x14ac:dyDescent="0.25">
      <c r="A114" s="61" t="s">
        <v>587</v>
      </c>
      <c r="B114" s="62" t="s">
        <v>588</v>
      </c>
      <c r="C114" s="62" t="s">
        <v>287</v>
      </c>
      <c r="D114" s="8">
        <v>45280</v>
      </c>
      <c r="E114" s="63">
        <v>132888</v>
      </c>
      <c r="F114" s="25"/>
    </row>
    <row r="115" spans="1:6" x14ac:dyDescent="0.25">
      <c r="A115" s="61" t="s">
        <v>589</v>
      </c>
      <c r="B115" s="62" t="s">
        <v>593</v>
      </c>
      <c r="C115" s="62" t="s">
        <v>287</v>
      </c>
      <c r="D115" s="8">
        <v>45280</v>
      </c>
      <c r="E115" s="63">
        <v>147200</v>
      </c>
      <c r="F115" s="25"/>
    </row>
    <row r="116" spans="1:6" x14ac:dyDescent="0.25">
      <c r="A116" s="61" t="s">
        <v>591</v>
      </c>
      <c r="B116" s="62" t="s">
        <v>592</v>
      </c>
      <c r="C116" s="62" t="s">
        <v>287</v>
      </c>
      <c r="D116" s="8">
        <v>45280</v>
      </c>
      <c r="E116" s="63">
        <v>134088</v>
      </c>
      <c r="F116" s="25"/>
    </row>
    <row r="117" spans="1:6" x14ac:dyDescent="0.25">
      <c r="A117" s="61" t="s">
        <v>594</v>
      </c>
      <c r="B117" s="62" t="s">
        <v>590</v>
      </c>
      <c r="C117" s="62" t="s">
        <v>287</v>
      </c>
      <c r="D117" s="8">
        <v>45280</v>
      </c>
      <c r="E117" s="63">
        <v>189000</v>
      </c>
      <c r="F117" s="25"/>
    </row>
    <row r="118" spans="1:6" x14ac:dyDescent="0.25">
      <c r="A118" s="61" t="s">
        <v>595</v>
      </c>
      <c r="B118" s="62" t="s">
        <v>567</v>
      </c>
      <c r="C118" s="62" t="s">
        <v>287</v>
      </c>
      <c r="D118" s="8">
        <v>45280</v>
      </c>
      <c r="E118" s="63">
        <v>1698</v>
      </c>
      <c r="F118" s="25"/>
    </row>
    <row r="119" spans="1:6" x14ac:dyDescent="0.25">
      <c r="A119" s="61" t="s">
        <v>596</v>
      </c>
      <c r="B119" s="62" t="s">
        <v>567</v>
      </c>
      <c r="C119" s="62" t="s">
        <v>287</v>
      </c>
      <c r="D119" s="8">
        <v>45280</v>
      </c>
      <c r="E119" s="63">
        <v>8594</v>
      </c>
      <c r="F119" s="25"/>
    </row>
    <row r="120" spans="1:6" x14ac:dyDescent="0.25">
      <c r="A120" s="61" t="s">
        <v>597</v>
      </c>
      <c r="B120" s="62" t="s">
        <v>598</v>
      </c>
      <c r="C120" s="62" t="s">
        <v>287</v>
      </c>
      <c r="D120" s="8">
        <v>45280</v>
      </c>
      <c r="E120" s="63">
        <v>10474</v>
      </c>
      <c r="F120" s="25"/>
    </row>
    <row r="121" spans="1:6" x14ac:dyDescent="0.25">
      <c r="A121" s="61" t="s">
        <v>599</v>
      </c>
      <c r="B121" s="62" t="s">
        <v>453</v>
      </c>
      <c r="C121" s="62" t="s">
        <v>287</v>
      </c>
      <c r="D121" s="8">
        <v>45280</v>
      </c>
      <c r="E121" s="63">
        <v>19553</v>
      </c>
      <c r="F121" s="25"/>
    </row>
    <row r="122" spans="1:6" x14ac:dyDescent="0.25">
      <c r="A122" s="61" t="s">
        <v>600</v>
      </c>
      <c r="B122" s="62" t="s">
        <v>567</v>
      </c>
      <c r="C122" s="62" t="s">
        <v>287</v>
      </c>
      <c r="D122" s="8">
        <v>45280</v>
      </c>
      <c r="E122" s="63">
        <v>18209</v>
      </c>
      <c r="F122" s="25"/>
    </row>
    <row r="123" spans="1:6" x14ac:dyDescent="0.25">
      <c r="A123" s="61" t="s">
        <v>601</v>
      </c>
      <c r="B123" s="62" t="s">
        <v>602</v>
      </c>
      <c r="C123" s="62" t="s">
        <v>287</v>
      </c>
      <c r="D123" s="8">
        <v>45280</v>
      </c>
      <c r="E123" s="63">
        <v>25600</v>
      </c>
      <c r="F123" s="25"/>
    </row>
    <row r="124" spans="1:6" x14ac:dyDescent="0.25">
      <c r="A124" s="61" t="s">
        <v>603</v>
      </c>
      <c r="B124" s="7" t="s">
        <v>362</v>
      </c>
      <c r="C124" s="7" t="s">
        <v>162</v>
      </c>
      <c r="D124" s="8">
        <v>45281</v>
      </c>
      <c r="E124" s="74">
        <v>98074</v>
      </c>
      <c r="F124" s="25"/>
    </row>
    <row r="125" spans="1:6" x14ac:dyDescent="0.25">
      <c r="A125" s="61" t="s">
        <v>604</v>
      </c>
      <c r="B125" s="37" t="s">
        <v>605</v>
      </c>
      <c r="C125" s="37" t="s">
        <v>203</v>
      </c>
      <c r="D125" s="34">
        <v>45281</v>
      </c>
      <c r="E125" s="39">
        <v>34383.85</v>
      </c>
      <c r="F125" s="25"/>
    </row>
    <row r="126" spans="1:6" x14ac:dyDescent="0.25">
      <c r="A126" s="61" t="s">
        <v>606</v>
      </c>
      <c r="B126" s="62" t="s">
        <v>607</v>
      </c>
      <c r="C126" s="62" t="s">
        <v>287</v>
      </c>
      <c r="D126" s="8">
        <v>45281</v>
      </c>
      <c r="E126" s="63">
        <v>11624</v>
      </c>
      <c r="F126" s="25"/>
    </row>
    <row r="127" spans="1:6" x14ac:dyDescent="0.25">
      <c r="A127" s="61" t="s">
        <v>608</v>
      </c>
      <c r="B127" s="62" t="s">
        <v>609</v>
      </c>
      <c r="C127" s="62" t="s">
        <v>287</v>
      </c>
      <c r="D127" s="8">
        <v>45281</v>
      </c>
      <c r="E127" s="63">
        <v>8166</v>
      </c>
      <c r="F127" s="25"/>
    </row>
    <row r="128" spans="1:6" x14ac:dyDescent="0.25">
      <c r="A128" s="23" t="s">
        <v>610</v>
      </c>
      <c r="B128" s="7" t="s">
        <v>611</v>
      </c>
      <c r="C128" s="7" t="s">
        <v>579</v>
      </c>
      <c r="D128" s="34">
        <v>45281</v>
      </c>
      <c r="E128" s="9">
        <v>3000</v>
      </c>
      <c r="F128" s="25"/>
    </row>
    <row r="129" spans="1:6" x14ac:dyDescent="0.25">
      <c r="A129" s="23"/>
      <c r="B129" s="7"/>
      <c r="C129" s="7"/>
      <c r="D129" s="34"/>
      <c r="E129" s="9"/>
      <c r="F129" s="25"/>
    </row>
    <row r="130" spans="1:6" x14ac:dyDescent="0.25">
      <c r="A130" s="23"/>
      <c r="B130" s="7"/>
      <c r="C130" s="7"/>
      <c r="D130" s="34"/>
      <c r="E130" s="9"/>
      <c r="F130" s="25"/>
    </row>
    <row r="131" spans="1:6" x14ac:dyDescent="0.25">
      <c r="A131" s="23"/>
      <c r="B131" s="7"/>
      <c r="C131" s="7"/>
      <c r="D131" s="34"/>
      <c r="E131" s="25"/>
      <c r="F131" s="25"/>
    </row>
    <row r="132" spans="1:6" x14ac:dyDescent="0.25">
      <c r="A132" s="23"/>
      <c r="B132" s="7"/>
      <c r="C132" s="7"/>
      <c r="D132" s="34"/>
      <c r="E132" s="25"/>
      <c r="F132" s="25"/>
    </row>
    <row r="133" spans="1:6" x14ac:dyDescent="0.25">
      <c r="A133" s="23"/>
      <c r="B133" s="7"/>
      <c r="C133" s="7"/>
      <c r="D133" s="34"/>
      <c r="E133" s="25"/>
      <c r="F133" s="25"/>
    </row>
    <row r="134" spans="1:6" x14ac:dyDescent="0.25">
      <c r="E134" s="18">
        <f>SUM(E3:E133)</f>
        <v>8191148.25</v>
      </c>
    </row>
    <row r="136" spans="1:6" x14ac:dyDescent="0.25">
      <c r="E136" s="2">
        <f>SUBTOTAL(9,E19:E135)</f>
        <v>13134116.399999999</v>
      </c>
    </row>
    <row r="138" spans="1:6" x14ac:dyDescent="0.25">
      <c r="E138" s="2">
        <f>SUBTOTAL(9,E3:E137)</f>
        <v>16382296.5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80" fitToHeight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opLeftCell="A88" workbookViewId="0">
      <selection activeCell="D83" sqref="D83"/>
    </sheetView>
  </sheetViews>
  <sheetFormatPr defaultRowHeight="15" x14ac:dyDescent="0.25"/>
  <cols>
    <col min="1" max="1" width="50.5703125" style="3" customWidth="1"/>
    <col min="2" max="2" width="12.42578125" style="1" customWidth="1"/>
    <col min="3" max="3" width="15.42578125" style="2" customWidth="1"/>
    <col min="4" max="4" width="12" customWidth="1"/>
    <col min="6" max="6" width="10" bestFit="1" customWidth="1"/>
  </cols>
  <sheetData>
    <row r="1" spans="1:3" ht="39.75" customHeight="1" x14ac:dyDescent="0.25">
      <c r="A1" s="83" t="s">
        <v>107</v>
      </c>
      <c r="B1" s="84"/>
      <c r="C1" s="85"/>
    </row>
    <row r="2" spans="1:3" ht="31.5" x14ac:dyDescent="0.25">
      <c r="A2" s="4" t="s">
        <v>17</v>
      </c>
      <c r="B2" s="19" t="s">
        <v>18</v>
      </c>
      <c r="C2" s="6" t="s">
        <v>19</v>
      </c>
    </row>
    <row r="3" spans="1:3" x14ac:dyDescent="0.25">
      <c r="A3" s="54" t="s">
        <v>20</v>
      </c>
      <c r="B3" s="8"/>
      <c r="C3" s="55">
        <v>5000000</v>
      </c>
    </row>
    <row r="4" spans="1:3" x14ac:dyDescent="0.25">
      <c r="A4" s="7" t="s">
        <v>28</v>
      </c>
      <c r="B4" s="87">
        <v>44631</v>
      </c>
      <c r="C4" s="9">
        <v>10000</v>
      </c>
    </row>
    <row r="5" spans="1:3" x14ac:dyDescent="0.25">
      <c r="A5" s="7" t="s">
        <v>29</v>
      </c>
      <c r="B5" s="89"/>
      <c r="C5" s="9">
        <v>2000</v>
      </c>
    </row>
    <row r="6" spans="1:3" x14ac:dyDescent="0.25">
      <c r="A6" s="7" t="s">
        <v>30</v>
      </c>
      <c r="B6" s="89"/>
      <c r="C6" s="9">
        <v>2000</v>
      </c>
    </row>
    <row r="7" spans="1:3" x14ac:dyDescent="0.25">
      <c r="A7" s="7" t="s">
        <v>31</v>
      </c>
      <c r="B7" s="89"/>
      <c r="C7" s="9">
        <v>5000</v>
      </c>
    </row>
    <row r="8" spans="1:3" x14ac:dyDescent="0.25">
      <c r="A8" s="7" t="s">
        <v>32</v>
      </c>
      <c r="B8" s="89"/>
      <c r="C8" s="9">
        <v>1000</v>
      </c>
    </row>
    <row r="9" spans="1:3" x14ac:dyDescent="0.25">
      <c r="A9" s="7" t="s">
        <v>33</v>
      </c>
      <c r="B9" s="89"/>
      <c r="C9" s="9">
        <v>1000</v>
      </c>
    </row>
    <row r="10" spans="1:3" x14ac:dyDescent="0.25">
      <c r="A10" s="7" t="s">
        <v>34</v>
      </c>
      <c r="B10" s="89"/>
      <c r="C10" s="9">
        <v>200</v>
      </c>
    </row>
    <row r="11" spans="1:3" x14ac:dyDescent="0.25">
      <c r="A11" s="7" t="s">
        <v>35</v>
      </c>
      <c r="B11" s="88"/>
      <c r="C11" s="9">
        <v>2500</v>
      </c>
    </row>
    <row r="12" spans="1:3" x14ac:dyDescent="0.25">
      <c r="A12" s="7" t="s">
        <v>40</v>
      </c>
      <c r="B12" s="87">
        <v>44634</v>
      </c>
      <c r="C12" s="9">
        <v>1500</v>
      </c>
    </row>
    <row r="13" spans="1:3" x14ac:dyDescent="0.25">
      <c r="A13" s="7" t="s">
        <v>41</v>
      </c>
      <c r="B13" s="89"/>
      <c r="C13" s="9">
        <v>200</v>
      </c>
    </row>
    <row r="14" spans="1:3" x14ac:dyDescent="0.25">
      <c r="A14" s="7" t="s">
        <v>42</v>
      </c>
      <c r="B14" s="89"/>
      <c r="C14" s="9">
        <v>2000</v>
      </c>
    </row>
    <row r="15" spans="1:3" x14ac:dyDescent="0.25">
      <c r="A15" s="7" t="s">
        <v>43</v>
      </c>
      <c r="B15" s="89"/>
      <c r="C15" s="9">
        <v>1500</v>
      </c>
    </row>
    <row r="16" spans="1:3" x14ac:dyDescent="0.25">
      <c r="A16" s="7" t="s">
        <v>44</v>
      </c>
      <c r="B16" s="89"/>
      <c r="C16" s="9">
        <v>2000</v>
      </c>
    </row>
    <row r="17" spans="1:3" x14ac:dyDescent="0.25">
      <c r="A17" s="7" t="s">
        <v>45</v>
      </c>
      <c r="B17" s="89"/>
      <c r="C17" s="9">
        <v>1500</v>
      </c>
    </row>
    <row r="18" spans="1:3" x14ac:dyDescent="0.25">
      <c r="A18" s="7" t="s">
        <v>46</v>
      </c>
      <c r="B18" s="89"/>
      <c r="C18" s="9">
        <v>2000</v>
      </c>
    </row>
    <row r="19" spans="1:3" x14ac:dyDescent="0.25">
      <c r="A19" s="7" t="s">
        <v>47</v>
      </c>
      <c r="B19" s="88"/>
      <c r="C19" s="9">
        <v>2000</v>
      </c>
    </row>
    <row r="20" spans="1:3" x14ac:dyDescent="0.25">
      <c r="A20" s="7" t="s">
        <v>48</v>
      </c>
      <c r="B20" s="87">
        <v>44635</v>
      </c>
      <c r="C20" s="9">
        <v>3000</v>
      </c>
    </row>
    <row r="21" spans="1:3" x14ac:dyDescent="0.25">
      <c r="A21" s="7" t="s">
        <v>49</v>
      </c>
      <c r="B21" s="88"/>
      <c r="C21" s="9">
        <v>500</v>
      </c>
    </row>
    <row r="22" spans="1:3" x14ac:dyDescent="0.25">
      <c r="A22" s="7" t="s">
        <v>50</v>
      </c>
      <c r="B22" s="87">
        <v>44636</v>
      </c>
      <c r="C22" s="9">
        <v>500</v>
      </c>
    </row>
    <row r="23" spans="1:3" x14ac:dyDescent="0.25">
      <c r="A23" s="7" t="s">
        <v>51</v>
      </c>
      <c r="B23" s="89"/>
      <c r="C23" s="9">
        <v>2000</v>
      </c>
    </row>
    <row r="24" spans="1:3" x14ac:dyDescent="0.25">
      <c r="A24" s="7" t="s">
        <v>52</v>
      </c>
      <c r="B24" s="89"/>
      <c r="C24" s="9">
        <v>1500</v>
      </c>
    </row>
    <row r="25" spans="1:3" x14ac:dyDescent="0.25">
      <c r="A25" s="7" t="s">
        <v>53</v>
      </c>
      <c r="B25" s="89"/>
      <c r="C25" s="9">
        <v>1000</v>
      </c>
    </row>
    <row r="26" spans="1:3" x14ac:dyDescent="0.25">
      <c r="A26" s="7" t="s">
        <v>63</v>
      </c>
      <c r="B26" s="89"/>
      <c r="C26" s="9">
        <v>6000</v>
      </c>
    </row>
    <row r="27" spans="1:3" x14ac:dyDescent="0.25">
      <c r="A27" s="7" t="s">
        <v>54</v>
      </c>
      <c r="B27" s="89"/>
      <c r="C27" s="9">
        <v>1000</v>
      </c>
    </row>
    <row r="28" spans="1:3" x14ac:dyDescent="0.25">
      <c r="A28" s="16" t="s">
        <v>55</v>
      </c>
      <c r="B28" s="89"/>
      <c r="C28" s="17">
        <v>5487</v>
      </c>
    </row>
    <row r="29" spans="1:3" x14ac:dyDescent="0.25">
      <c r="A29" s="7" t="s">
        <v>56</v>
      </c>
      <c r="B29" s="89"/>
      <c r="C29" s="9">
        <v>1500</v>
      </c>
    </row>
    <row r="30" spans="1:3" x14ac:dyDescent="0.25">
      <c r="A30" s="7" t="s">
        <v>57</v>
      </c>
      <c r="B30" s="88"/>
      <c r="C30" s="9">
        <v>5000</v>
      </c>
    </row>
    <row r="31" spans="1:3" x14ac:dyDescent="0.25">
      <c r="A31" s="7" t="s">
        <v>58</v>
      </c>
      <c r="B31" s="87">
        <v>44637</v>
      </c>
      <c r="C31" s="9">
        <v>1000</v>
      </c>
    </row>
    <row r="32" spans="1:3" x14ac:dyDescent="0.25">
      <c r="A32" s="7" t="s">
        <v>59</v>
      </c>
      <c r="B32" s="89"/>
      <c r="C32" s="9">
        <v>2000</v>
      </c>
    </row>
    <row r="33" spans="1:4" x14ac:dyDescent="0.25">
      <c r="A33" s="7" t="s">
        <v>60</v>
      </c>
      <c r="B33" s="89"/>
      <c r="C33" s="9">
        <v>2000</v>
      </c>
    </row>
    <row r="34" spans="1:4" x14ac:dyDescent="0.25">
      <c r="A34" s="7" t="s">
        <v>61</v>
      </c>
      <c r="B34" s="89"/>
      <c r="C34" s="9">
        <v>500</v>
      </c>
    </row>
    <row r="35" spans="1:4" x14ac:dyDescent="0.25">
      <c r="A35" s="7" t="s">
        <v>62</v>
      </c>
      <c r="B35" s="89"/>
      <c r="C35" s="9">
        <v>1500</v>
      </c>
    </row>
    <row r="36" spans="1:4" x14ac:dyDescent="0.25">
      <c r="A36" s="7" t="s">
        <v>64</v>
      </c>
      <c r="B36" s="89"/>
      <c r="C36" s="9">
        <v>1000</v>
      </c>
    </row>
    <row r="37" spans="1:4" x14ac:dyDescent="0.25">
      <c r="A37" s="7" t="s">
        <v>65</v>
      </c>
      <c r="B37" s="88"/>
      <c r="C37" s="9">
        <v>5000</v>
      </c>
    </row>
    <row r="38" spans="1:4" x14ac:dyDescent="0.25">
      <c r="A38" s="7" t="s">
        <v>66</v>
      </c>
      <c r="B38" s="8">
        <v>44638</v>
      </c>
      <c r="C38" s="9">
        <v>3000</v>
      </c>
    </row>
    <row r="39" spans="1:4" x14ac:dyDescent="0.25">
      <c r="A39" s="7" t="s">
        <v>73</v>
      </c>
      <c r="B39" s="87">
        <v>44641</v>
      </c>
      <c r="C39" s="9">
        <v>2000</v>
      </c>
    </row>
    <row r="40" spans="1:4" x14ac:dyDescent="0.25">
      <c r="A40" s="7" t="s">
        <v>74</v>
      </c>
      <c r="B40" s="89"/>
      <c r="C40" s="9">
        <v>1000</v>
      </c>
    </row>
    <row r="41" spans="1:4" x14ac:dyDescent="0.25">
      <c r="A41" s="7" t="s">
        <v>75</v>
      </c>
      <c r="B41" s="89"/>
      <c r="C41" s="9">
        <v>1000</v>
      </c>
    </row>
    <row r="42" spans="1:4" x14ac:dyDescent="0.25">
      <c r="A42" s="7" t="s">
        <v>76</v>
      </c>
      <c r="B42" s="88"/>
      <c r="C42" s="9">
        <v>1000</v>
      </c>
    </row>
    <row r="43" spans="1:4" x14ac:dyDescent="0.25">
      <c r="A43" s="7" t="s">
        <v>77</v>
      </c>
      <c r="B43" s="87">
        <v>44642</v>
      </c>
      <c r="C43" s="9">
        <v>2000</v>
      </c>
    </row>
    <row r="44" spans="1:4" x14ac:dyDescent="0.25">
      <c r="A44" s="7" t="s">
        <v>86</v>
      </c>
      <c r="B44" s="89"/>
      <c r="C44" s="9">
        <v>1000</v>
      </c>
    </row>
    <row r="45" spans="1:4" x14ac:dyDescent="0.25">
      <c r="A45" s="7" t="s">
        <v>87</v>
      </c>
      <c r="B45" s="88"/>
      <c r="C45" s="9">
        <v>5000</v>
      </c>
    </row>
    <row r="46" spans="1:4" x14ac:dyDescent="0.25">
      <c r="A46" s="7" t="s">
        <v>88</v>
      </c>
      <c r="B46" s="87">
        <v>44643</v>
      </c>
      <c r="C46" s="9">
        <v>1000</v>
      </c>
    </row>
    <row r="47" spans="1:4" x14ac:dyDescent="0.25">
      <c r="A47" s="7" t="s">
        <v>89</v>
      </c>
      <c r="B47" s="88"/>
      <c r="C47" s="9">
        <v>10000</v>
      </c>
      <c r="D47" s="2"/>
    </row>
    <row r="48" spans="1:4" x14ac:dyDescent="0.25">
      <c r="A48" s="15" t="s">
        <v>103</v>
      </c>
      <c r="B48" s="8">
        <v>44648</v>
      </c>
      <c r="C48" s="9">
        <v>500</v>
      </c>
    </row>
    <row r="49" spans="1:3" x14ac:dyDescent="0.25">
      <c r="A49" s="7" t="s">
        <v>104</v>
      </c>
      <c r="B49" s="8">
        <v>44649</v>
      </c>
      <c r="C49" s="9">
        <v>300</v>
      </c>
    </row>
    <row r="50" spans="1:3" x14ac:dyDescent="0.25">
      <c r="A50" s="7" t="s">
        <v>105</v>
      </c>
      <c r="B50" s="87">
        <v>44650</v>
      </c>
      <c r="C50" s="9">
        <v>5000</v>
      </c>
    </row>
    <row r="51" spans="1:3" x14ac:dyDescent="0.25">
      <c r="A51" s="16" t="s">
        <v>55</v>
      </c>
      <c r="B51" s="88"/>
      <c r="C51" s="17">
        <v>4020</v>
      </c>
    </row>
    <row r="52" spans="1:3" x14ac:dyDescent="0.25">
      <c r="A52" s="7" t="s">
        <v>106</v>
      </c>
      <c r="B52" s="90">
        <v>44651</v>
      </c>
      <c r="C52" s="9">
        <v>2000</v>
      </c>
    </row>
    <row r="53" spans="1:3" x14ac:dyDescent="0.25">
      <c r="A53" s="28" t="s">
        <v>102</v>
      </c>
      <c r="B53" s="91"/>
      <c r="C53" s="29">
        <v>212142.07</v>
      </c>
    </row>
    <row r="54" spans="1:3" x14ac:dyDescent="0.25">
      <c r="A54" s="21" t="s">
        <v>112</v>
      </c>
      <c r="B54" s="89">
        <v>44655</v>
      </c>
      <c r="C54" s="22">
        <v>3000</v>
      </c>
    </row>
    <row r="55" spans="1:3" x14ac:dyDescent="0.25">
      <c r="A55" s="7" t="s">
        <v>113</v>
      </c>
      <c r="B55" s="89"/>
      <c r="C55" s="9">
        <v>500</v>
      </c>
    </row>
    <row r="56" spans="1:3" x14ac:dyDescent="0.25">
      <c r="A56" s="7" t="s">
        <v>114</v>
      </c>
      <c r="B56" s="89"/>
      <c r="C56" s="9">
        <v>15000</v>
      </c>
    </row>
    <row r="57" spans="1:3" x14ac:dyDescent="0.25">
      <c r="A57" s="15" t="s">
        <v>115</v>
      </c>
      <c r="B57" s="88"/>
      <c r="C57" s="9">
        <v>5000</v>
      </c>
    </row>
    <row r="58" spans="1:3" x14ac:dyDescent="0.25">
      <c r="A58" s="7" t="s">
        <v>116</v>
      </c>
      <c r="B58" s="87">
        <v>44656</v>
      </c>
      <c r="C58" s="9">
        <v>500</v>
      </c>
    </row>
    <row r="59" spans="1:3" x14ac:dyDescent="0.25">
      <c r="A59" s="7" t="s">
        <v>117</v>
      </c>
      <c r="B59" s="88"/>
      <c r="C59" s="9">
        <v>1000</v>
      </c>
    </row>
    <row r="60" spans="1:3" x14ac:dyDescent="0.25">
      <c r="A60" s="7" t="s">
        <v>118</v>
      </c>
      <c r="B60" s="8">
        <v>44658</v>
      </c>
      <c r="C60" s="9">
        <v>2000</v>
      </c>
    </row>
    <row r="61" spans="1:3" x14ac:dyDescent="0.25">
      <c r="A61" s="7" t="s">
        <v>119</v>
      </c>
      <c r="B61" s="8">
        <v>44659</v>
      </c>
      <c r="C61" s="9">
        <v>10000</v>
      </c>
    </row>
    <row r="62" spans="1:3" x14ac:dyDescent="0.25">
      <c r="A62" s="7" t="s">
        <v>120</v>
      </c>
      <c r="B62" s="8"/>
      <c r="C62" s="9">
        <v>1000</v>
      </c>
    </row>
    <row r="63" spans="1:3" x14ac:dyDescent="0.25">
      <c r="A63" s="16" t="s">
        <v>55</v>
      </c>
      <c r="B63" s="87">
        <v>44662</v>
      </c>
      <c r="C63" s="17">
        <v>4253</v>
      </c>
    </row>
    <row r="64" spans="1:3" x14ac:dyDescent="0.25">
      <c r="A64" s="7" t="s">
        <v>147</v>
      </c>
      <c r="B64" s="88"/>
      <c r="C64" s="9">
        <v>500</v>
      </c>
    </row>
    <row r="65" spans="1:3" x14ac:dyDescent="0.25">
      <c r="A65" s="7" t="s">
        <v>173</v>
      </c>
      <c r="B65" s="8">
        <v>44670</v>
      </c>
      <c r="C65" s="9">
        <v>11050</v>
      </c>
    </row>
    <row r="66" spans="1:3" x14ac:dyDescent="0.25">
      <c r="A66" s="7" t="s">
        <v>174</v>
      </c>
      <c r="B66" s="8">
        <v>44672</v>
      </c>
      <c r="C66" s="9">
        <v>3000</v>
      </c>
    </row>
    <row r="67" spans="1:3" x14ac:dyDescent="0.25">
      <c r="A67" s="40" t="s">
        <v>55</v>
      </c>
      <c r="B67" s="8">
        <v>44680</v>
      </c>
      <c r="C67" s="17">
        <v>5163</v>
      </c>
    </row>
    <row r="68" spans="1:3" x14ac:dyDescent="0.25">
      <c r="A68" s="7" t="s">
        <v>175</v>
      </c>
      <c r="B68" s="8">
        <v>44680</v>
      </c>
      <c r="C68" s="9">
        <v>900</v>
      </c>
    </row>
    <row r="69" spans="1:3" x14ac:dyDescent="0.25">
      <c r="A69" s="7" t="s">
        <v>49</v>
      </c>
      <c r="B69" s="8">
        <v>44683</v>
      </c>
      <c r="C69" s="9">
        <v>300</v>
      </c>
    </row>
    <row r="70" spans="1:3" x14ac:dyDescent="0.25">
      <c r="A70" s="16" t="s">
        <v>55</v>
      </c>
      <c r="B70" s="87">
        <v>44691</v>
      </c>
      <c r="C70" s="17">
        <v>3441</v>
      </c>
    </row>
    <row r="71" spans="1:3" x14ac:dyDescent="0.25">
      <c r="A71" s="28" t="s">
        <v>201</v>
      </c>
      <c r="B71" s="88"/>
      <c r="C71" s="29">
        <v>345823.52</v>
      </c>
    </row>
    <row r="72" spans="1:3" x14ac:dyDescent="0.25">
      <c r="A72" s="16" t="s">
        <v>55</v>
      </c>
      <c r="B72" s="8">
        <v>44701</v>
      </c>
      <c r="C72" s="17">
        <v>5242</v>
      </c>
    </row>
    <row r="73" spans="1:3" x14ac:dyDescent="0.25">
      <c r="A73" s="28" t="s">
        <v>209</v>
      </c>
      <c r="B73" s="8">
        <v>44706</v>
      </c>
      <c r="C73" s="29">
        <v>255492.25</v>
      </c>
    </row>
    <row r="74" spans="1:3" x14ac:dyDescent="0.25">
      <c r="A74" s="16" t="s">
        <v>55</v>
      </c>
      <c r="B74" s="8">
        <v>44711</v>
      </c>
      <c r="C74" s="17">
        <v>1968</v>
      </c>
    </row>
    <row r="75" spans="1:3" x14ac:dyDescent="0.25">
      <c r="A75" s="16" t="s">
        <v>55</v>
      </c>
      <c r="B75" s="8">
        <v>44725</v>
      </c>
      <c r="C75" s="17">
        <v>4006</v>
      </c>
    </row>
    <row r="76" spans="1:3" x14ac:dyDescent="0.25">
      <c r="A76" s="16" t="s">
        <v>55</v>
      </c>
      <c r="B76" s="8">
        <v>44740</v>
      </c>
      <c r="C76" s="17">
        <v>2999</v>
      </c>
    </row>
    <row r="77" spans="1:3" x14ac:dyDescent="0.25">
      <c r="A77" s="37" t="s">
        <v>385</v>
      </c>
      <c r="B77" s="38">
        <v>44743</v>
      </c>
      <c r="C77" s="39">
        <v>82800</v>
      </c>
    </row>
    <row r="78" spans="1:3" x14ac:dyDescent="0.25">
      <c r="A78" s="16" t="s">
        <v>55</v>
      </c>
      <c r="B78" s="8">
        <v>44754</v>
      </c>
      <c r="C78" s="17">
        <v>2837</v>
      </c>
    </row>
    <row r="79" spans="1:3" x14ac:dyDescent="0.25">
      <c r="A79" s="37" t="s">
        <v>386</v>
      </c>
      <c r="B79" s="38">
        <v>44778</v>
      </c>
      <c r="C79" s="39">
        <v>21000</v>
      </c>
    </row>
    <row r="80" spans="1:3" x14ac:dyDescent="0.25">
      <c r="A80" s="32" t="s">
        <v>275</v>
      </c>
      <c r="B80" s="8">
        <v>44783</v>
      </c>
      <c r="C80" s="33">
        <v>1546109</v>
      </c>
    </row>
    <row r="81" spans="1:3" x14ac:dyDescent="0.25">
      <c r="A81" s="37" t="s">
        <v>384</v>
      </c>
      <c r="B81" s="38">
        <v>44810</v>
      </c>
      <c r="C81" s="39">
        <v>43400</v>
      </c>
    </row>
    <row r="82" spans="1:3" x14ac:dyDescent="0.25">
      <c r="A82" s="37" t="s">
        <v>306</v>
      </c>
      <c r="B82" s="38">
        <v>44825</v>
      </c>
      <c r="C82" s="39">
        <v>41800</v>
      </c>
    </row>
    <row r="83" spans="1:3" x14ac:dyDescent="0.25">
      <c r="A83" s="7" t="s">
        <v>307</v>
      </c>
      <c r="B83" s="8">
        <v>44827</v>
      </c>
      <c r="C83" s="9">
        <v>1010</v>
      </c>
    </row>
    <row r="84" spans="1:3" x14ac:dyDescent="0.25">
      <c r="A84" s="7" t="s">
        <v>307</v>
      </c>
      <c r="B84" s="8">
        <v>44838</v>
      </c>
      <c r="C84" s="9">
        <v>222</v>
      </c>
    </row>
    <row r="85" spans="1:3" x14ac:dyDescent="0.25">
      <c r="A85" s="7" t="s">
        <v>329</v>
      </c>
      <c r="B85" s="8">
        <v>44860</v>
      </c>
      <c r="C85" s="9">
        <v>3000</v>
      </c>
    </row>
    <row r="86" spans="1:3" x14ac:dyDescent="0.25">
      <c r="A86" s="37" t="s">
        <v>330</v>
      </c>
      <c r="B86" s="38">
        <v>44880</v>
      </c>
      <c r="C86" s="39">
        <v>36000</v>
      </c>
    </row>
    <row r="87" spans="1:3" x14ac:dyDescent="0.25">
      <c r="A87" s="28" t="s">
        <v>351</v>
      </c>
      <c r="B87" s="8">
        <v>44887</v>
      </c>
      <c r="C87" s="29">
        <v>54798.96</v>
      </c>
    </row>
    <row r="88" spans="1:3" x14ac:dyDescent="0.25">
      <c r="A88" s="54" t="s">
        <v>382</v>
      </c>
      <c r="B88" s="8">
        <v>44915</v>
      </c>
      <c r="C88" s="55">
        <v>5000000</v>
      </c>
    </row>
    <row r="89" spans="1:3" x14ac:dyDescent="0.25">
      <c r="A89" s="37" t="s">
        <v>383</v>
      </c>
      <c r="B89" s="38">
        <v>44917</v>
      </c>
      <c r="C89" s="39">
        <v>54000</v>
      </c>
    </row>
    <row r="90" spans="1:3" x14ac:dyDescent="0.25">
      <c r="A90" s="37" t="s">
        <v>400</v>
      </c>
      <c r="B90" s="38">
        <v>44923</v>
      </c>
      <c r="C90" s="39">
        <v>37200</v>
      </c>
    </row>
    <row r="91" spans="1:3" x14ac:dyDescent="0.25">
      <c r="A91" s="7"/>
      <c r="B91" s="8"/>
      <c r="C91" s="9"/>
    </row>
    <row r="92" spans="1:3" x14ac:dyDescent="0.25">
      <c r="A92" s="43"/>
      <c r="B92" s="44"/>
      <c r="C92" s="45"/>
    </row>
    <row r="93" spans="1:3" x14ac:dyDescent="0.25">
      <c r="A93" s="42" t="s">
        <v>375</v>
      </c>
      <c r="C93" s="41">
        <f>SUM(C3:C91)</f>
        <v>12934163.800000001</v>
      </c>
    </row>
    <row r="94" spans="1:3" x14ac:dyDescent="0.25">
      <c r="A94" s="46" t="s">
        <v>376</v>
      </c>
      <c r="C94" s="47">
        <f>'výdaje 2022'!$E$183</f>
        <v>5945111.8999999994</v>
      </c>
    </row>
    <row r="95" spans="1:3" x14ac:dyDescent="0.25">
      <c r="A95" s="48" t="s">
        <v>401</v>
      </c>
      <c r="C95" s="18">
        <f>C93-C94</f>
        <v>6989051.9000000013</v>
      </c>
    </row>
    <row r="96" spans="1:3" x14ac:dyDescent="0.25">
      <c r="C96" s="53"/>
    </row>
    <row r="97" spans="1:3" x14ac:dyDescent="0.25">
      <c r="A97" s="54" t="s">
        <v>20</v>
      </c>
      <c r="B97" s="8"/>
      <c r="C97" s="55">
        <f>C3+C88</f>
        <v>10000000</v>
      </c>
    </row>
    <row r="98" spans="1:3" x14ac:dyDescent="0.25">
      <c r="A98" s="37" t="s">
        <v>395</v>
      </c>
      <c r="B98" s="8"/>
      <c r="C98" s="39">
        <f>C77+C79+C81+C82+C86+C89+C90</f>
        <v>316200</v>
      </c>
    </row>
    <row r="99" spans="1:3" x14ac:dyDescent="0.25">
      <c r="A99" s="32" t="s">
        <v>275</v>
      </c>
      <c r="B99" s="8"/>
      <c r="C99" s="33">
        <f>C80</f>
        <v>1546109</v>
      </c>
    </row>
    <row r="100" spans="1:3" x14ac:dyDescent="0.25">
      <c r="A100" s="56" t="s">
        <v>396</v>
      </c>
      <c r="B100" s="8"/>
      <c r="C100" s="57">
        <f>C93-C97-C98-C99</f>
        <v>1071854.8000000007</v>
      </c>
    </row>
    <row r="101" spans="1:3" x14ac:dyDescent="0.25">
      <c r="A101" s="50" t="s">
        <v>397</v>
      </c>
      <c r="B101" s="8"/>
      <c r="C101" s="29">
        <f>C53+C71+C73+C87</f>
        <v>868256.8</v>
      </c>
    </row>
    <row r="102" spans="1:3" x14ac:dyDescent="0.25">
      <c r="A102" s="7" t="s">
        <v>398</v>
      </c>
      <c r="B102" s="8"/>
      <c r="C102" s="9">
        <f>C100-C101</f>
        <v>203598.0000000007</v>
      </c>
    </row>
    <row r="103" spans="1:3" x14ac:dyDescent="0.25">
      <c r="C103" s="53">
        <f>C97+C98+C99+C101+C102</f>
        <v>12934163.800000001</v>
      </c>
    </row>
  </sheetData>
  <mergeCells count="15">
    <mergeCell ref="B50:B51"/>
    <mergeCell ref="B43:B45"/>
    <mergeCell ref="B46:B47"/>
    <mergeCell ref="B39:B42"/>
    <mergeCell ref="B31:B37"/>
    <mergeCell ref="A1:C1"/>
    <mergeCell ref="B12:B19"/>
    <mergeCell ref="B4:B11"/>
    <mergeCell ref="B20:B21"/>
    <mergeCell ref="B22:B30"/>
    <mergeCell ref="B70:B71"/>
    <mergeCell ref="B63:B64"/>
    <mergeCell ref="B54:B57"/>
    <mergeCell ref="B58:B59"/>
    <mergeCell ref="B52:B53"/>
  </mergeCells>
  <pageMargins left="0.31496062992125984" right="0.31496062992125984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topLeftCell="A154" workbookViewId="0">
      <selection activeCell="B13" sqref="B13"/>
    </sheetView>
  </sheetViews>
  <sheetFormatPr defaultRowHeight="15" x14ac:dyDescent="0.25"/>
  <cols>
    <col min="1" max="1" width="18.5703125" style="12" customWidth="1"/>
    <col min="2" max="2" width="62.85546875" style="3" customWidth="1"/>
    <col min="3" max="3" width="27.5703125" style="3" customWidth="1"/>
    <col min="4" max="4" width="16.140625" style="1" customWidth="1"/>
    <col min="5" max="5" width="15.42578125" style="2" customWidth="1"/>
    <col min="6" max="6" width="20.140625" style="26" customWidth="1"/>
  </cols>
  <sheetData>
    <row r="1" spans="1:6" ht="26.25" x14ac:dyDescent="0.25">
      <c r="A1" s="86" t="s">
        <v>108</v>
      </c>
      <c r="B1" s="86"/>
      <c r="C1" s="86"/>
      <c r="D1" s="86"/>
      <c r="E1" s="86"/>
      <c r="F1" s="86"/>
    </row>
    <row r="2" spans="1:6" ht="15.75" x14ac:dyDescent="0.25">
      <c r="A2" s="11" t="s">
        <v>1</v>
      </c>
      <c r="B2" s="4" t="s">
        <v>0</v>
      </c>
      <c r="C2" s="4" t="s">
        <v>5</v>
      </c>
      <c r="D2" s="5" t="s">
        <v>2</v>
      </c>
      <c r="E2" s="6" t="s">
        <v>3</v>
      </c>
      <c r="F2" s="24" t="s">
        <v>4</v>
      </c>
    </row>
    <row r="3" spans="1:6" x14ac:dyDescent="0.25">
      <c r="A3" s="102" t="s">
        <v>21</v>
      </c>
      <c r="B3" s="7" t="s">
        <v>16</v>
      </c>
      <c r="C3" s="7" t="s">
        <v>6</v>
      </c>
      <c r="D3" s="87">
        <v>44634</v>
      </c>
      <c r="E3" s="9">
        <v>346</v>
      </c>
      <c r="F3" s="101">
        <f>SUM(E3:E5)</f>
        <v>1358</v>
      </c>
    </row>
    <row r="4" spans="1:6" x14ac:dyDescent="0.25">
      <c r="A4" s="102"/>
      <c r="B4" s="7" t="s">
        <v>11</v>
      </c>
      <c r="C4" s="7" t="s">
        <v>6</v>
      </c>
      <c r="D4" s="89"/>
      <c r="E4" s="9">
        <v>525</v>
      </c>
      <c r="F4" s="101"/>
    </row>
    <row r="5" spans="1:6" x14ac:dyDescent="0.25">
      <c r="A5" s="102"/>
      <c r="B5" s="7" t="s">
        <v>12</v>
      </c>
      <c r="C5" s="7" t="s">
        <v>7</v>
      </c>
      <c r="D5" s="88"/>
      <c r="E5" s="9">
        <v>487</v>
      </c>
      <c r="F5" s="101"/>
    </row>
    <row r="6" spans="1:6" x14ac:dyDescent="0.25">
      <c r="A6" s="102" t="s">
        <v>22</v>
      </c>
      <c r="B6" s="7" t="s">
        <v>8</v>
      </c>
      <c r="C6" s="7" t="s">
        <v>9</v>
      </c>
      <c r="D6" s="87">
        <v>44635</v>
      </c>
      <c r="E6" s="9">
        <v>5042</v>
      </c>
      <c r="F6" s="101">
        <f>SUM(E6:E10)</f>
        <v>7083</v>
      </c>
    </row>
    <row r="7" spans="1:6" x14ac:dyDescent="0.25">
      <c r="A7" s="102"/>
      <c r="B7" s="7" t="s">
        <v>8</v>
      </c>
      <c r="C7" s="7" t="s">
        <v>9</v>
      </c>
      <c r="D7" s="89"/>
      <c r="E7" s="9">
        <v>626</v>
      </c>
      <c r="F7" s="101"/>
    </row>
    <row r="8" spans="1:6" x14ac:dyDescent="0.25">
      <c r="A8" s="102"/>
      <c r="B8" s="7" t="s">
        <v>10</v>
      </c>
      <c r="C8" s="7" t="s">
        <v>6</v>
      </c>
      <c r="D8" s="89"/>
      <c r="E8" s="9">
        <v>500</v>
      </c>
      <c r="F8" s="101"/>
    </row>
    <row r="9" spans="1:6" x14ac:dyDescent="0.25">
      <c r="A9" s="102"/>
      <c r="B9" s="7" t="s">
        <v>13</v>
      </c>
      <c r="C9" s="7" t="s">
        <v>14</v>
      </c>
      <c r="D9" s="89"/>
      <c r="E9" s="9">
        <v>580</v>
      </c>
      <c r="F9" s="101"/>
    </row>
    <row r="10" spans="1:6" x14ac:dyDescent="0.25">
      <c r="A10" s="102"/>
      <c r="B10" s="7" t="s">
        <v>15</v>
      </c>
      <c r="C10" s="7" t="s">
        <v>6</v>
      </c>
      <c r="D10" s="88"/>
      <c r="E10" s="9">
        <v>335</v>
      </c>
      <c r="F10" s="101"/>
    </row>
    <row r="11" spans="1:6" x14ac:dyDescent="0.25">
      <c r="A11" s="10" t="s">
        <v>23</v>
      </c>
      <c r="B11" s="7" t="s">
        <v>24</v>
      </c>
      <c r="C11" s="7" t="s">
        <v>25</v>
      </c>
      <c r="D11" s="8">
        <v>44635</v>
      </c>
      <c r="E11" s="9">
        <v>525</v>
      </c>
      <c r="F11" s="25"/>
    </row>
    <row r="12" spans="1:6" x14ac:dyDescent="0.25">
      <c r="A12" s="10" t="s">
        <v>26</v>
      </c>
      <c r="B12" s="7" t="s">
        <v>36</v>
      </c>
      <c r="C12" s="7" t="s">
        <v>27</v>
      </c>
      <c r="D12" s="8">
        <v>44636</v>
      </c>
      <c r="E12" s="9">
        <v>1661</v>
      </c>
      <c r="F12" s="25"/>
    </row>
    <row r="13" spans="1:6" x14ac:dyDescent="0.25">
      <c r="A13" s="10" t="s">
        <v>37</v>
      </c>
      <c r="B13" s="7" t="s">
        <v>39</v>
      </c>
      <c r="C13" s="7" t="s">
        <v>6</v>
      </c>
      <c r="D13" s="87">
        <v>44642</v>
      </c>
      <c r="E13" s="9">
        <v>1683</v>
      </c>
      <c r="F13" s="92">
        <f>SUM(E13:E14)</f>
        <v>2542</v>
      </c>
    </row>
    <row r="14" spans="1:6" x14ac:dyDescent="0.25">
      <c r="A14" s="10"/>
      <c r="B14" s="7" t="s">
        <v>38</v>
      </c>
      <c r="C14" s="7" t="s">
        <v>6</v>
      </c>
      <c r="D14" s="89"/>
      <c r="E14" s="9">
        <v>859</v>
      </c>
      <c r="F14" s="93"/>
    </row>
    <row r="15" spans="1:6" x14ac:dyDescent="0.25">
      <c r="A15" s="10" t="s">
        <v>67</v>
      </c>
      <c r="B15" s="7" t="s">
        <v>68</v>
      </c>
      <c r="C15" s="7" t="s">
        <v>69</v>
      </c>
      <c r="D15" s="88"/>
      <c r="E15" s="9">
        <v>810</v>
      </c>
      <c r="F15" s="25"/>
    </row>
    <row r="16" spans="1:6" x14ac:dyDescent="0.25">
      <c r="A16" s="10" t="s">
        <v>70</v>
      </c>
      <c r="B16" s="7" t="s">
        <v>71</v>
      </c>
      <c r="C16" s="7" t="s">
        <v>6</v>
      </c>
      <c r="D16" s="87">
        <v>44643</v>
      </c>
      <c r="E16" s="9">
        <v>1151</v>
      </c>
      <c r="F16" s="92">
        <f>SUM(E16:E18)</f>
        <v>1969</v>
      </c>
    </row>
    <row r="17" spans="1:6" x14ac:dyDescent="0.25">
      <c r="A17" s="10"/>
      <c r="B17" s="7" t="s">
        <v>72</v>
      </c>
      <c r="C17" s="7" t="s">
        <v>6</v>
      </c>
      <c r="D17" s="89"/>
      <c r="E17" s="9">
        <v>462</v>
      </c>
      <c r="F17" s="94"/>
    </row>
    <row r="18" spans="1:6" x14ac:dyDescent="0.25">
      <c r="A18" s="10"/>
      <c r="B18" s="7" t="s">
        <v>72</v>
      </c>
      <c r="C18" s="7" t="s">
        <v>6</v>
      </c>
      <c r="D18" s="88"/>
      <c r="E18" s="9">
        <v>356</v>
      </c>
      <c r="F18" s="93"/>
    </row>
    <row r="19" spans="1:6" x14ac:dyDescent="0.25">
      <c r="A19" s="20" t="s">
        <v>80</v>
      </c>
      <c r="B19" s="7" t="s">
        <v>78</v>
      </c>
      <c r="C19" s="7" t="s">
        <v>79</v>
      </c>
      <c r="D19" s="8">
        <v>44643</v>
      </c>
      <c r="E19" s="9">
        <v>18990</v>
      </c>
      <c r="F19" s="25"/>
    </row>
    <row r="20" spans="1:6" x14ac:dyDescent="0.25">
      <c r="A20" s="20" t="s">
        <v>81</v>
      </c>
      <c r="B20" s="7" t="s">
        <v>82</v>
      </c>
      <c r="C20" s="7" t="s">
        <v>25</v>
      </c>
      <c r="D20" s="8">
        <v>44643</v>
      </c>
      <c r="E20" s="9">
        <v>5076</v>
      </c>
      <c r="F20" s="25"/>
    </row>
    <row r="21" spans="1:6" x14ac:dyDescent="0.25">
      <c r="A21" s="20" t="s">
        <v>83</v>
      </c>
      <c r="B21" s="7" t="s">
        <v>84</v>
      </c>
      <c r="C21" s="7" t="s">
        <v>85</v>
      </c>
      <c r="D21" s="8">
        <v>44643</v>
      </c>
      <c r="E21" s="9">
        <v>4442</v>
      </c>
      <c r="F21" s="25"/>
    </row>
    <row r="22" spans="1:6" x14ac:dyDescent="0.25">
      <c r="A22" s="98" t="s">
        <v>90</v>
      </c>
      <c r="B22" s="7" t="s">
        <v>91</v>
      </c>
      <c r="C22" s="7" t="s">
        <v>94</v>
      </c>
      <c r="D22" s="87">
        <v>44650</v>
      </c>
      <c r="E22" s="9">
        <v>259</v>
      </c>
      <c r="F22" s="92">
        <f>SUM(E22:E26)</f>
        <v>4601</v>
      </c>
    </row>
    <row r="23" spans="1:6" x14ac:dyDescent="0.25">
      <c r="A23" s="99"/>
      <c r="B23" s="7" t="s">
        <v>95</v>
      </c>
      <c r="C23" s="7" t="s">
        <v>96</v>
      </c>
      <c r="D23" s="89"/>
      <c r="E23" s="9">
        <v>250</v>
      </c>
      <c r="F23" s="94"/>
    </row>
    <row r="24" spans="1:6" x14ac:dyDescent="0.25">
      <c r="A24" s="99"/>
      <c r="B24" s="7" t="s">
        <v>97</v>
      </c>
      <c r="C24" s="7" t="s">
        <v>9</v>
      </c>
      <c r="D24" s="89"/>
      <c r="E24" s="9">
        <v>1482</v>
      </c>
      <c r="F24" s="94"/>
    </row>
    <row r="25" spans="1:6" x14ac:dyDescent="0.25">
      <c r="A25" s="99"/>
      <c r="B25" s="7" t="s">
        <v>98</v>
      </c>
      <c r="C25" s="7" t="s">
        <v>99</v>
      </c>
      <c r="D25" s="89"/>
      <c r="E25" s="9">
        <v>2190</v>
      </c>
      <c r="F25" s="94"/>
    </row>
    <row r="26" spans="1:6" x14ac:dyDescent="0.25">
      <c r="A26" s="100"/>
      <c r="B26" s="7" t="s">
        <v>92</v>
      </c>
      <c r="C26" s="7" t="s">
        <v>93</v>
      </c>
      <c r="D26" s="88"/>
      <c r="E26" s="9">
        <v>420</v>
      </c>
      <c r="F26" s="93"/>
    </row>
    <row r="27" spans="1:6" x14ac:dyDescent="0.25">
      <c r="A27" s="13" t="s">
        <v>100</v>
      </c>
      <c r="B27" s="7" t="s">
        <v>101</v>
      </c>
      <c r="C27" s="7" t="s">
        <v>69</v>
      </c>
      <c r="D27" s="8">
        <v>44652</v>
      </c>
      <c r="E27" s="9">
        <v>787</v>
      </c>
      <c r="F27" s="25"/>
    </row>
    <row r="28" spans="1:6" x14ac:dyDescent="0.25">
      <c r="A28" s="20" t="s">
        <v>109</v>
      </c>
      <c r="B28" s="7" t="s">
        <v>111</v>
      </c>
      <c r="C28" s="7" t="s">
        <v>110</v>
      </c>
      <c r="D28" s="8">
        <v>44657</v>
      </c>
      <c r="E28" s="9">
        <v>13794</v>
      </c>
      <c r="F28" s="25"/>
    </row>
    <row r="29" spans="1:6" x14ac:dyDescent="0.25">
      <c r="A29" s="20" t="s">
        <v>121</v>
      </c>
      <c r="B29" s="7" t="s">
        <v>122</v>
      </c>
      <c r="C29" s="7" t="s">
        <v>123</v>
      </c>
      <c r="D29" s="8">
        <v>44659</v>
      </c>
      <c r="E29" s="9">
        <v>949</v>
      </c>
      <c r="F29" s="25"/>
    </row>
    <row r="30" spans="1:6" x14ac:dyDescent="0.25">
      <c r="A30" s="20" t="s">
        <v>125</v>
      </c>
      <c r="B30" s="7" t="s">
        <v>124</v>
      </c>
      <c r="C30" s="7" t="s">
        <v>123</v>
      </c>
      <c r="D30" s="8">
        <v>44659</v>
      </c>
      <c r="E30" s="9">
        <v>2814</v>
      </c>
      <c r="F30" s="25"/>
    </row>
    <row r="31" spans="1:6" x14ac:dyDescent="0.25">
      <c r="A31" s="20" t="s">
        <v>126</v>
      </c>
      <c r="B31" s="7" t="s">
        <v>127</v>
      </c>
      <c r="C31" s="7" t="s">
        <v>123</v>
      </c>
      <c r="D31" s="8">
        <v>44659</v>
      </c>
      <c r="E31" s="9">
        <v>738</v>
      </c>
      <c r="F31" s="25"/>
    </row>
    <row r="32" spans="1:6" x14ac:dyDescent="0.25">
      <c r="A32" s="20" t="s">
        <v>128</v>
      </c>
      <c r="B32" s="7" t="s">
        <v>129</v>
      </c>
      <c r="C32" s="7" t="s">
        <v>123</v>
      </c>
      <c r="D32" s="8">
        <v>44659</v>
      </c>
      <c r="E32" s="9">
        <v>975</v>
      </c>
      <c r="F32" s="25"/>
    </row>
    <row r="33" spans="1:6" x14ac:dyDescent="0.25">
      <c r="A33" s="20" t="s">
        <v>130</v>
      </c>
      <c r="B33" s="7" t="s">
        <v>131</v>
      </c>
      <c r="C33" s="7" t="s">
        <v>123</v>
      </c>
      <c r="D33" s="8">
        <v>44659</v>
      </c>
      <c r="E33" s="9">
        <v>239037</v>
      </c>
      <c r="F33" s="25"/>
    </row>
    <row r="34" spans="1:6" ht="30" x14ac:dyDescent="0.25">
      <c r="A34" s="20" t="s">
        <v>145</v>
      </c>
      <c r="B34" s="7" t="s">
        <v>131</v>
      </c>
      <c r="C34" s="7" t="s">
        <v>146</v>
      </c>
      <c r="D34" s="8">
        <v>44665</v>
      </c>
      <c r="E34" s="9">
        <v>148400</v>
      </c>
      <c r="F34" s="25"/>
    </row>
    <row r="35" spans="1:6" x14ac:dyDescent="0.25">
      <c r="A35" s="23" t="s">
        <v>152</v>
      </c>
      <c r="B35" s="7" t="s">
        <v>169</v>
      </c>
      <c r="C35" s="7" t="s">
        <v>25</v>
      </c>
      <c r="D35" s="8">
        <v>44665</v>
      </c>
      <c r="E35" s="9">
        <v>8563</v>
      </c>
      <c r="F35" s="25"/>
    </row>
    <row r="36" spans="1:6" x14ac:dyDescent="0.25">
      <c r="A36" s="23" t="s">
        <v>151</v>
      </c>
      <c r="B36" s="7" t="s">
        <v>170</v>
      </c>
      <c r="C36" s="7" t="s">
        <v>140</v>
      </c>
      <c r="D36" s="87">
        <v>44665</v>
      </c>
      <c r="E36" s="9">
        <v>1598</v>
      </c>
      <c r="F36" s="92">
        <f>SUM(E36:E39)</f>
        <v>4335</v>
      </c>
    </row>
    <row r="37" spans="1:6" x14ac:dyDescent="0.25">
      <c r="A37" s="23"/>
      <c r="B37" s="7" t="s">
        <v>170</v>
      </c>
      <c r="C37" s="7" t="s">
        <v>140</v>
      </c>
      <c r="D37" s="89"/>
      <c r="E37" s="9">
        <v>844</v>
      </c>
      <c r="F37" s="94"/>
    </row>
    <row r="38" spans="1:6" x14ac:dyDescent="0.25">
      <c r="A38" s="23"/>
      <c r="B38" s="7" t="s">
        <v>170</v>
      </c>
      <c r="C38" s="7" t="s">
        <v>140</v>
      </c>
      <c r="D38" s="89"/>
      <c r="E38" s="9">
        <v>387</v>
      </c>
      <c r="F38" s="94"/>
    </row>
    <row r="39" spans="1:6" x14ac:dyDescent="0.25">
      <c r="A39" s="23"/>
      <c r="B39" s="7" t="s">
        <v>171</v>
      </c>
      <c r="C39" s="7" t="s">
        <v>172</v>
      </c>
      <c r="D39" s="88"/>
      <c r="E39" s="9">
        <v>1506</v>
      </c>
      <c r="F39" s="93"/>
    </row>
    <row r="40" spans="1:6" x14ac:dyDescent="0.25">
      <c r="A40" s="14" t="s">
        <v>132</v>
      </c>
      <c r="B40" s="7" t="s">
        <v>133</v>
      </c>
      <c r="C40" s="7" t="s">
        <v>134</v>
      </c>
      <c r="D40" s="8">
        <v>44671</v>
      </c>
      <c r="E40" s="9">
        <v>1090</v>
      </c>
      <c r="F40" s="25"/>
    </row>
    <row r="41" spans="1:6" x14ac:dyDescent="0.25">
      <c r="A41" s="98" t="s">
        <v>135</v>
      </c>
      <c r="B41" s="7" t="s">
        <v>136</v>
      </c>
      <c r="C41" s="7" t="s">
        <v>134</v>
      </c>
      <c r="D41" s="8">
        <v>44671</v>
      </c>
      <c r="E41" s="9">
        <v>10189</v>
      </c>
      <c r="F41" s="92">
        <f>SUM(E41:E43)</f>
        <v>12007</v>
      </c>
    </row>
    <row r="42" spans="1:6" x14ac:dyDescent="0.25">
      <c r="A42" s="99"/>
      <c r="B42" s="7" t="s">
        <v>137</v>
      </c>
      <c r="C42" s="7" t="s">
        <v>138</v>
      </c>
      <c r="D42" s="87">
        <v>44673</v>
      </c>
      <c r="E42" s="9">
        <v>1739</v>
      </c>
      <c r="F42" s="94"/>
    </row>
    <row r="43" spans="1:6" x14ac:dyDescent="0.25">
      <c r="A43" s="100"/>
      <c r="B43" s="7" t="s">
        <v>139</v>
      </c>
      <c r="C43" s="7" t="s">
        <v>140</v>
      </c>
      <c r="D43" s="88"/>
      <c r="E43" s="9">
        <v>79</v>
      </c>
      <c r="F43" s="93"/>
    </row>
    <row r="44" spans="1:6" x14ac:dyDescent="0.25">
      <c r="A44" s="14" t="s">
        <v>141</v>
      </c>
      <c r="B44" s="7" t="s">
        <v>142</v>
      </c>
      <c r="C44" s="7" t="s">
        <v>25</v>
      </c>
      <c r="D44" s="8">
        <v>44671</v>
      </c>
      <c r="E44" s="9">
        <v>2308</v>
      </c>
      <c r="F44" s="25"/>
    </row>
    <row r="45" spans="1:6" x14ac:dyDescent="0.25">
      <c r="A45" s="20" t="s">
        <v>143</v>
      </c>
      <c r="B45" s="37" t="s">
        <v>185</v>
      </c>
      <c r="C45" s="7" t="s">
        <v>144</v>
      </c>
      <c r="D45" s="8">
        <v>44670</v>
      </c>
      <c r="E45" s="39">
        <v>31510.98</v>
      </c>
      <c r="F45" s="25"/>
    </row>
    <row r="46" spans="1:6" x14ac:dyDescent="0.25">
      <c r="A46" s="14" t="s">
        <v>148</v>
      </c>
      <c r="B46" s="7" t="s">
        <v>149</v>
      </c>
      <c r="C46" s="7" t="s">
        <v>150</v>
      </c>
      <c r="D46" s="8">
        <v>44673</v>
      </c>
      <c r="E46" s="9">
        <v>32113</v>
      </c>
      <c r="F46" s="25"/>
    </row>
    <row r="47" spans="1:6" x14ac:dyDescent="0.25">
      <c r="A47" s="14" t="s">
        <v>153</v>
      </c>
      <c r="B47" s="7" t="s">
        <v>154</v>
      </c>
      <c r="C47" s="7" t="s">
        <v>155</v>
      </c>
      <c r="D47" s="8">
        <v>44673</v>
      </c>
      <c r="E47" s="9">
        <v>2335</v>
      </c>
      <c r="F47" s="25"/>
    </row>
    <row r="48" spans="1:6" x14ac:dyDescent="0.25">
      <c r="A48" s="14" t="s">
        <v>156</v>
      </c>
      <c r="B48" s="7" t="s">
        <v>157</v>
      </c>
      <c r="C48" s="7" t="s">
        <v>27</v>
      </c>
      <c r="D48" s="8">
        <v>44673</v>
      </c>
      <c r="E48" s="9">
        <v>663</v>
      </c>
      <c r="F48" s="25"/>
    </row>
    <row r="49" spans="1:6" x14ac:dyDescent="0.25">
      <c r="A49" s="14" t="s">
        <v>158</v>
      </c>
      <c r="B49" s="7" t="s">
        <v>159</v>
      </c>
      <c r="C49" s="7" t="s">
        <v>134</v>
      </c>
      <c r="D49" s="8">
        <v>44673</v>
      </c>
      <c r="E49" s="9">
        <v>4598</v>
      </c>
      <c r="F49" s="25"/>
    </row>
    <row r="50" spans="1:6" x14ac:dyDescent="0.25">
      <c r="A50" s="20" t="s">
        <v>160</v>
      </c>
      <c r="B50" s="7" t="s">
        <v>161</v>
      </c>
      <c r="C50" s="7" t="s">
        <v>162</v>
      </c>
      <c r="D50" s="8">
        <v>44672</v>
      </c>
      <c r="E50" s="9">
        <v>2714</v>
      </c>
      <c r="F50" s="25"/>
    </row>
    <row r="51" spans="1:6" x14ac:dyDescent="0.25">
      <c r="A51" s="14" t="s">
        <v>163</v>
      </c>
      <c r="B51" s="7" t="s">
        <v>164</v>
      </c>
      <c r="C51" s="7" t="s">
        <v>165</v>
      </c>
      <c r="D51" s="8">
        <v>44673</v>
      </c>
      <c r="E51" s="9">
        <v>33171</v>
      </c>
      <c r="F51" s="25"/>
    </row>
    <row r="52" spans="1:6" x14ac:dyDescent="0.25">
      <c r="A52" s="14" t="s">
        <v>166</v>
      </c>
      <c r="B52" s="7" t="s">
        <v>167</v>
      </c>
      <c r="C52" s="7" t="s">
        <v>168</v>
      </c>
      <c r="D52" s="8">
        <v>44672</v>
      </c>
      <c r="E52" s="9">
        <v>48147</v>
      </c>
      <c r="F52" s="25"/>
    </row>
    <row r="53" spans="1:6" x14ac:dyDescent="0.25">
      <c r="A53" s="20" t="s">
        <v>176</v>
      </c>
      <c r="B53" s="7" t="s">
        <v>177</v>
      </c>
      <c r="C53" s="7" t="s">
        <v>178</v>
      </c>
      <c r="D53" s="8">
        <v>44677</v>
      </c>
      <c r="E53" s="9">
        <v>234762</v>
      </c>
      <c r="F53" s="25"/>
    </row>
    <row r="54" spans="1:6" x14ac:dyDescent="0.25">
      <c r="A54" s="20" t="s">
        <v>179</v>
      </c>
      <c r="B54" s="7" t="s">
        <v>180</v>
      </c>
      <c r="C54" s="7" t="s">
        <v>181</v>
      </c>
      <c r="D54" s="8">
        <v>44677</v>
      </c>
      <c r="E54" s="9">
        <v>14326.4</v>
      </c>
      <c r="F54" s="25"/>
    </row>
    <row r="55" spans="1:6" x14ac:dyDescent="0.25">
      <c r="A55" s="20" t="s">
        <v>182</v>
      </c>
      <c r="B55" s="7" t="s">
        <v>183</v>
      </c>
      <c r="C55" s="7" t="s">
        <v>162</v>
      </c>
      <c r="D55" s="8">
        <v>44678</v>
      </c>
      <c r="E55" s="9">
        <v>3732</v>
      </c>
      <c r="F55" s="25"/>
    </row>
    <row r="56" spans="1:6" x14ac:dyDescent="0.25">
      <c r="A56" s="20" t="s">
        <v>184</v>
      </c>
      <c r="B56" s="37" t="s">
        <v>185</v>
      </c>
      <c r="C56" s="7" t="s">
        <v>144</v>
      </c>
      <c r="D56" s="8">
        <v>44680</v>
      </c>
      <c r="E56" s="39">
        <v>5822.04</v>
      </c>
      <c r="F56" s="25"/>
    </row>
    <row r="57" spans="1:6" x14ac:dyDescent="0.25">
      <c r="A57" s="14" t="s">
        <v>186</v>
      </c>
      <c r="B57" s="7" t="s">
        <v>187</v>
      </c>
      <c r="C57" s="7" t="s">
        <v>188</v>
      </c>
      <c r="D57" s="8">
        <v>44683</v>
      </c>
      <c r="E57" s="25">
        <v>66600</v>
      </c>
      <c r="F57" s="25"/>
    </row>
    <row r="58" spans="1:6" x14ac:dyDescent="0.25">
      <c r="A58" s="14" t="s">
        <v>189</v>
      </c>
      <c r="B58" s="7" t="s">
        <v>190</v>
      </c>
      <c r="C58" s="7" t="s">
        <v>134</v>
      </c>
      <c r="D58" s="8">
        <v>44684</v>
      </c>
      <c r="E58" s="25">
        <v>15990</v>
      </c>
      <c r="F58" s="25"/>
    </row>
    <row r="59" spans="1:6" x14ac:dyDescent="0.25">
      <c r="A59" s="14" t="s">
        <v>191</v>
      </c>
      <c r="B59" s="7" t="s">
        <v>192</v>
      </c>
      <c r="C59" s="7" t="s">
        <v>193</v>
      </c>
      <c r="D59" s="8">
        <v>44684</v>
      </c>
      <c r="E59" s="25">
        <v>1458</v>
      </c>
      <c r="F59" s="25"/>
    </row>
    <row r="60" spans="1:6" x14ac:dyDescent="0.25">
      <c r="A60" s="20" t="s">
        <v>194</v>
      </c>
      <c r="B60" s="7" t="s">
        <v>187</v>
      </c>
      <c r="C60" s="7" t="s">
        <v>123</v>
      </c>
      <c r="D60" s="8">
        <v>44691</v>
      </c>
      <c r="E60" s="25">
        <v>394829</v>
      </c>
      <c r="F60" s="25"/>
    </row>
    <row r="61" spans="1:6" x14ac:dyDescent="0.25">
      <c r="A61" s="20" t="s">
        <v>195</v>
      </c>
      <c r="B61" s="7" t="s">
        <v>196</v>
      </c>
      <c r="C61" s="7" t="s">
        <v>197</v>
      </c>
      <c r="D61" s="8">
        <v>44692</v>
      </c>
      <c r="E61" s="25">
        <v>40123.599999999999</v>
      </c>
      <c r="F61" s="25"/>
    </row>
    <row r="62" spans="1:6" ht="30" x14ac:dyDescent="0.25">
      <c r="A62" s="20" t="s">
        <v>198</v>
      </c>
      <c r="B62" s="7" t="s">
        <v>199</v>
      </c>
      <c r="C62" s="7" t="s">
        <v>146</v>
      </c>
      <c r="D62" s="8">
        <v>44700</v>
      </c>
      <c r="E62" s="25">
        <v>314740</v>
      </c>
      <c r="F62" s="25"/>
    </row>
    <row r="63" spans="1:6" x14ac:dyDescent="0.25">
      <c r="A63" s="20" t="s">
        <v>200</v>
      </c>
      <c r="B63" s="7" t="s">
        <v>183</v>
      </c>
      <c r="C63" s="7" t="s">
        <v>162</v>
      </c>
      <c r="D63" s="8">
        <v>44701</v>
      </c>
      <c r="E63" s="25">
        <v>2710</v>
      </c>
      <c r="F63" s="25"/>
    </row>
    <row r="64" spans="1:6" x14ac:dyDescent="0.25">
      <c r="A64" s="27" t="s">
        <v>166</v>
      </c>
      <c r="B64" s="7" t="s">
        <v>167</v>
      </c>
      <c r="C64" s="7" t="s">
        <v>168</v>
      </c>
      <c r="D64" s="8">
        <v>44692</v>
      </c>
      <c r="E64" s="25">
        <v>62190</v>
      </c>
      <c r="F64" s="25"/>
    </row>
    <row r="65" spans="1:6" x14ac:dyDescent="0.25">
      <c r="A65" s="27" t="s">
        <v>166</v>
      </c>
      <c r="B65" s="7" t="s">
        <v>225</v>
      </c>
      <c r="C65" s="7" t="s">
        <v>168</v>
      </c>
      <c r="D65" s="8">
        <v>44692</v>
      </c>
      <c r="E65" s="25">
        <v>40302</v>
      </c>
      <c r="F65" s="25"/>
    </row>
    <row r="66" spans="1:6" x14ac:dyDescent="0.25">
      <c r="A66" s="20" t="s">
        <v>202</v>
      </c>
      <c r="B66" s="7" t="s">
        <v>204</v>
      </c>
      <c r="C66" s="7" t="s">
        <v>203</v>
      </c>
      <c r="D66" s="8">
        <v>44705</v>
      </c>
      <c r="E66" s="25">
        <v>22702</v>
      </c>
      <c r="F66" s="25"/>
    </row>
    <row r="67" spans="1:6" x14ac:dyDescent="0.25">
      <c r="A67" s="20" t="s">
        <v>205</v>
      </c>
      <c r="B67" s="7" t="s">
        <v>187</v>
      </c>
      <c r="C67" s="7" t="s">
        <v>123</v>
      </c>
      <c r="D67" s="8">
        <v>44708</v>
      </c>
      <c r="E67" s="25">
        <v>41609</v>
      </c>
      <c r="F67" s="25"/>
    </row>
    <row r="68" spans="1:6" x14ac:dyDescent="0.25">
      <c r="A68" s="20" t="s">
        <v>206</v>
      </c>
      <c r="B68" s="7" t="s">
        <v>207</v>
      </c>
      <c r="C68" s="7" t="s">
        <v>208</v>
      </c>
      <c r="D68" s="8">
        <v>44712</v>
      </c>
      <c r="E68" s="25">
        <v>4099</v>
      </c>
      <c r="F68" s="25"/>
    </row>
    <row r="69" spans="1:6" x14ac:dyDescent="0.25">
      <c r="A69" s="20" t="s">
        <v>210</v>
      </c>
      <c r="B69" s="7" t="s">
        <v>211</v>
      </c>
      <c r="C69" s="7" t="s">
        <v>212</v>
      </c>
      <c r="D69" s="8">
        <v>44714</v>
      </c>
      <c r="E69" s="25">
        <v>5025</v>
      </c>
      <c r="F69" s="25"/>
    </row>
    <row r="70" spans="1:6" x14ac:dyDescent="0.25">
      <c r="A70" s="20" t="s">
        <v>215</v>
      </c>
      <c r="B70" s="7" t="s">
        <v>216</v>
      </c>
      <c r="C70" s="7" t="s">
        <v>217</v>
      </c>
      <c r="D70" s="8">
        <v>44715</v>
      </c>
      <c r="E70" s="25">
        <v>4171.05</v>
      </c>
      <c r="F70" s="25"/>
    </row>
    <row r="71" spans="1:6" x14ac:dyDescent="0.25">
      <c r="A71" s="20" t="s">
        <v>218</v>
      </c>
      <c r="B71" s="7" t="s">
        <v>219</v>
      </c>
      <c r="C71" s="7" t="s">
        <v>217</v>
      </c>
      <c r="D71" s="8">
        <v>44715</v>
      </c>
      <c r="E71" s="25">
        <v>2392.17</v>
      </c>
      <c r="F71" s="25"/>
    </row>
    <row r="72" spans="1:6" ht="30" x14ac:dyDescent="0.25">
      <c r="A72" s="20" t="s">
        <v>220</v>
      </c>
      <c r="B72" s="7" t="s">
        <v>187</v>
      </c>
      <c r="C72" s="7" t="s">
        <v>146</v>
      </c>
      <c r="D72" s="8">
        <v>44715</v>
      </c>
      <c r="E72" s="25">
        <v>28100</v>
      </c>
      <c r="F72" s="25"/>
    </row>
    <row r="73" spans="1:6" x14ac:dyDescent="0.25">
      <c r="A73" s="20" t="s">
        <v>213</v>
      </c>
      <c r="B73" s="7" t="s">
        <v>214</v>
      </c>
      <c r="C73" s="7" t="s">
        <v>208</v>
      </c>
      <c r="D73" s="8">
        <v>44718</v>
      </c>
      <c r="E73" s="25">
        <v>158</v>
      </c>
      <c r="F73" s="25"/>
    </row>
    <row r="74" spans="1:6" x14ac:dyDescent="0.25">
      <c r="A74" s="20" t="s">
        <v>221</v>
      </c>
      <c r="B74" s="7" t="s">
        <v>222</v>
      </c>
      <c r="C74" s="7" t="s">
        <v>223</v>
      </c>
      <c r="D74" s="8">
        <v>44722</v>
      </c>
      <c r="E74" s="25">
        <v>43900</v>
      </c>
      <c r="F74" s="25"/>
    </row>
    <row r="75" spans="1:6" x14ac:dyDescent="0.25">
      <c r="A75" s="23" t="s">
        <v>166</v>
      </c>
      <c r="B75" s="7" t="s">
        <v>224</v>
      </c>
      <c r="C75" s="7" t="s">
        <v>168</v>
      </c>
      <c r="D75" s="8">
        <v>44722</v>
      </c>
      <c r="E75" s="25">
        <v>53790</v>
      </c>
      <c r="F75" s="25"/>
    </row>
    <row r="76" spans="1:6" x14ac:dyDescent="0.25">
      <c r="A76" s="23" t="s">
        <v>166</v>
      </c>
      <c r="B76" s="7" t="s">
        <v>225</v>
      </c>
      <c r="C76" s="7" t="s">
        <v>168</v>
      </c>
      <c r="D76" s="8">
        <v>44722</v>
      </c>
      <c r="E76" s="25">
        <v>36076</v>
      </c>
      <c r="F76" s="25"/>
    </row>
    <row r="77" spans="1:6" x14ac:dyDescent="0.25">
      <c r="A77" s="20" t="s">
        <v>228</v>
      </c>
      <c r="B77" s="7" t="s">
        <v>229</v>
      </c>
      <c r="C77" s="7" t="s">
        <v>150</v>
      </c>
      <c r="D77" s="8">
        <v>44728</v>
      </c>
      <c r="E77" s="25">
        <v>56700</v>
      </c>
      <c r="F77" s="25"/>
    </row>
    <row r="78" spans="1:6" x14ac:dyDescent="0.25">
      <c r="A78" s="23" t="s">
        <v>226</v>
      </c>
      <c r="B78" s="7" t="s">
        <v>227</v>
      </c>
      <c r="C78" s="7" t="s">
        <v>162</v>
      </c>
      <c r="D78" s="8">
        <v>44729</v>
      </c>
      <c r="E78" s="25">
        <v>628</v>
      </c>
      <c r="F78" s="25"/>
    </row>
    <row r="79" spans="1:6" x14ac:dyDescent="0.25">
      <c r="A79" s="20" t="s">
        <v>230</v>
      </c>
      <c r="B79" s="7" t="s">
        <v>237</v>
      </c>
      <c r="C79" s="7" t="s">
        <v>203</v>
      </c>
      <c r="D79" s="8">
        <v>44733</v>
      </c>
      <c r="E79" s="25">
        <v>16766.91</v>
      </c>
      <c r="F79" s="25"/>
    </row>
    <row r="80" spans="1:6" x14ac:dyDescent="0.25">
      <c r="A80" s="23" t="s">
        <v>166</v>
      </c>
      <c r="B80" s="7" t="s">
        <v>277</v>
      </c>
      <c r="C80" s="7"/>
      <c r="D80" s="8">
        <v>44753</v>
      </c>
      <c r="E80" s="25">
        <v>36971</v>
      </c>
      <c r="F80" s="25"/>
    </row>
    <row r="81" spans="1:6" x14ac:dyDescent="0.25">
      <c r="A81" s="23" t="s">
        <v>166</v>
      </c>
      <c r="B81" s="7" t="s">
        <v>225</v>
      </c>
      <c r="C81" s="7"/>
      <c r="D81" s="8">
        <v>44753</v>
      </c>
      <c r="E81" s="25">
        <v>24914</v>
      </c>
      <c r="F81" s="25"/>
    </row>
    <row r="82" spans="1:6" x14ac:dyDescent="0.25">
      <c r="A82" s="20" t="s">
        <v>231</v>
      </c>
      <c r="B82" s="37" t="s">
        <v>232</v>
      </c>
      <c r="C82" s="7" t="s">
        <v>233</v>
      </c>
      <c r="D82" s="8">
        <v>44754</v>
      </c>
      <c r="E82" s="39">
        <v>29399</v>
      </c>
      <c r="F82" s="25"/>
    </row>
    <row r="83" spans="1:6" x14ac:dyDescent="0.25">
      <c r="A83" s="20" t="s">
        <v>234</v>
      </c>
      <c r="B83" s="7" t="s">
        <v>235</v>
      </c>
      <c r="C83" s="7" t="s">
        <v>236</v>
      </c>
      <c r="D83" s="8">
        <v>44756</v>
      </c>
      <c r="E83" s="25">
        <v>45012</v>
      </c>
      <c r="F83" s="25"/>
    </row>
    <row r="84" spans="1:6" x14ac:dyDescent="0.25">
      <c r="A84" s="95" t="s">
        <v>238</v>
      </c>
      <c r="B84" s="7" t="s">
        <v>183</v>
      </c>
      <c r="C84" s="7" t="s">
        <v>69</v>
      </c>
      <c r="D84" s="87">
        <v>44764</v>
      </c>
      <c r="E84" s="25">
        <v>1643</v>
      </c>
      <c r="F84" s="92">
        <f>SUM(E84:E86)</f>
        <v>5201</v>
      </c>
    </row>
    <row r="85" spans="1:6" x14ac:dyDescent="0.25">
      <c r="A85" s="96"/>
      <c r="B85" s="7" t="s">
        <v>239</v>
      </c>
      <c r="C85" s="7" t="s">
        <v>240</v>
      </c>
      <c r="D85" s="89"/>
      <c r="E85" s="9">
        <v>3000</v>
      </c>
      <c r="F85" s="94"/>
    </row>
    <row r="86" spans="1:6" x14ac:dyDescent="0.25">
      <c r="A86" s="97"/>
      <c r="B86" s="7" t="s">
        <v>241</v>
      </c>
      <c r="C86" s="7" t="s">
        <v>242</v>
      </c>
      <c r="D86" s="88"/>
      <c r="E86" s="9">
        <v>558</v>
      </c>
      <c r="F86" s="93"/>
    </row>
    <row r="87" spans="1:6" x14ac:dyDescent="0.25">
      <c r="A87" s="20" t="s">
        <v>243</v>
      </c>
      <c r="B87" s="7" t="s">
        <v>244</v>
      </c>
      <c r="C87" s="7" t="s">
        <v>203</v>
      </c>
      <c r="D87" s="8">
        <v>44764</v>
      </c>
      <c r="E87" s="9">
        <v>13845.42</v>
      </c>
      <c r="F87" s="30"/>
    </row>
    <row r="88" spans="1:6" x14ac:dyDescent="0.25">
      <c r="A88" s="20" t="s">
        <v>245</v>
      </c>
      <c r="B88" s="37" t="s">
        <v>246</v>
      </c>
      <c r="C88" s="7" t="s">
        <v>247</v>
      </c>
      <c r="D88" s="8">
        <v>44764</v>
      </c>
      <c r="E88" s="39">
        <v>49950</v>
      </c>
      <c r="F88" s="25"/>
    </row>
    <row r="89" spans="1:6" x14ac:dyDescent="0.25">
      <c r="A89" s="20" t="s">
        <v>248</v>
      </c>
      <c r="B89" s="37" t="s">
        <v>249</v>
      </c>
      <c r="C89" s="7" t="s">
        <v>250</v>
      </c>
      <c r="D89" s="8">
        <v>44767</v>
      </c>
      <c r="E89" s="39">
        <v>39310</v>
      </c>
      <c r="F89" s="25"/>
    </row>
    <row r="90" spans="1:6" x14ac:dyDescent="0.25">
      <c r="A90" s="31" t="s">
        <v>272</v>
      </c>
      <c r="B90" s="7" t="s">
        <v>273</v>
      </c>
      <c r="C90" s="7" t="s">
        <v>274</v>
      </c>
      <c r="D90" s="8">
        <v>44767</v>
      </c>
      <c r="E90" s="9">
        <v>16000</v>
      </c>
      <c r="F90" s="25"/>
    </row>
    <row r="91" spans="1:6" x14ac:dyDescent="0.25">
      <c r="A91" s="20" t="s">
        <v>251</v>
      </c>
      <c r="B91" s="37" t="s">
        <v>252</v>
      </c>
      <c r="C91" s="7" t="s">
        <v>212</v>
      </c>
      <c r="D91" s="8">
        <v>44771</v>
      </c>
      <c r="E91" s="39">
        <v>42860</v>
      </c>
      <c r="F91" s="25"/>
    </row>
    <row r="92" spans="1:6" x14ac:dyDescent="0.25">
      <c r="A92" s="20" t="s">
        <v>253</v>
      </c>
      <c r="B92" s="37" t="s">
        <v>254</v>
      </c>
      <c r="C92" s="7" t="s">
        <v>255</v>
      </c>
      <c r="D92" s="8">
        <v>44771</v>
      </c>
      <c r="E92" s="39">
        <v>13340</v>
      </c>
      <c r="F92" s="25"/>
    </row>
    <row r="93" spans="1:6" x14ac:dyDescent="0.25">
      <c r="A93" s="20" t="s">
        <v>256</v>
      </c>
      <c r="B93" s="37" t="s">
        <v>257</v>
      </c>
      <c r="C93" s="7" t="s">
        <v>217</v>
      </c>
      <c r="D93" s="8">
        <v>44774</v>
      </c>
      <c r="E93" s="39">
        <v>23448</v>
      </c>
      <c r="F93" s="25"/>
    </row>
    <row r="94" spans="1:6" x14ac:dyDescent="0.25">
      <c r="A94" s="20" t="s">
        <v>258</v>
      </c>
      <c r="B94" s="37" t="s">
        <v>259</v>
      </c>
      <c r="C94" s="7" t="s">
        <v>217</v>
      </c>
      <c r="D94" s="8">
        <v>44775</v>
      </c>
      <c r="E94" s="39">
        <v>16652</v>
      </c>
      <c r="F94" s="25"/>
    </row>
    <row r="95" spans="1:6" x14ac:dyDescent="0.25">
      <c r="A95" s="20" t="s">
        <v>260</v>
      </c>
      <c r="B95" s="37" t="s">
        <v>261</v>
      </c>
      <c r="C95" s="7" t="s">
        <v>217</v>
      </c>
      <c r="D95" s="8">
        <v>44775</v>
      </c>
      <c r="E95" s="39">
        <v>25608</v>
      </c>
      <c r="F95" s="25"/>
    </row>
    <row r="96" spans="1:6" x14ac:dyDescent="0.25">
      <c r="A96" s="20" t="s">
        <v>262</v>
      </c>
      <c r="B96" s="37" t="s">
        <v>263</v>
      </c>
      <c r="C96" s="7" t="s">
        <v>250</v>
      </c>
      <c r="D96" s="8">
        <v>44778</v>
      </c>
      <c r="E96" s="39">
        <v>28110</v>
      </c>
      <c r="F96" s="25"/>
    </row>
    <row r="97" spans="1:6" x14ac:dyDescent="0.25">
      <c r="A97" s="20" t="s">
        <v>264</v>
      </c>
      <c r="B97" s="7" t="s">
        <v>265</v>
      </c>
      <c r="C97" s="7" t="s">
        <v>266</v>
      </c>
      <c r="D97" s="8">
        <v>44778</v>
      </c>
      <c r="E97" s="9">
        <v>4966.6000000000004</v>
      </c>
      <c r="F97" s="25"/>
    </row>
    <row r="98" spans="1:6" x14ac:dyDescent="0.25">
      <c r="A98" s="20" t="s">
        <v>278</v>
      </c>
      <c r="B98" s="7" t="s">
        <v>279</v>
      </c>
      <c r="C98" s="7" t="s">
        <v>280</v>
      </c>
      <c r="D98" s="8">
        <v>44781</v>
      </c>
      <c r="E98" s="9">
        <v>15503</v>
      </c>
      <c r="F98" s="25"/>
    </row>
    <row r="99" spans="1:6" x14ac:dyDescent="0.25">
      <c r="A99" s="23" t="s">
        <v>267</v>
      </c>
      <c r="B99" s="7" t="s">
        <v>268</v>
      </c>
      <c r="C99" s="7" t="s">
        <v>9</v>
      </c>
      <c r="D99" s="8">
        <v>44783</v>
      </c>
      <c r="E99" s="9">
        <v>6347</v>
      </c>
      <c r="F99" s="25"/>
    </row>
    <row r="100" spans="1:6" x14ac:dyDescent="0.25">
      <c r="A100" s="23" t="s">
        <v>269</v>
      </c>
      <c r="B100" s="7" t="s">
        <v>270</v>
      </c>
      <c r="C100" s="7" t="s">
        <v>9</v>
      </c>
      <c r="D100" s="8">
        <v>44783</v>
      </c>
      <c r="E100" s="9">
        <v>8529</v>
      </c>
      <c r="F100" s="25"/>
    </row>
    <row r="101" spans="1:6" x14ac:dyDescent="0.25">
      <c r="A101" s="23" t="s">
        <v>271</v>
      </c>
      <c r="B101" s="7" t="s">
        <v>268</v>
      </c>
      <c r="C101" s="7" t="s">
        <v>9</v>
      </c>
      <c r="D101" s="8">
        <v>44783</v>
      </c>
      <c r="E101" s="9">
        <v>3664</v>
      </c>
      <c r="F101" s="25"/>
    </row>
    <row r="102" spans="1:6" x14ac:dyDescent="0.25">
      <c r="A102" s="23" t="s">
        <v>166</v>
      </c>
      <c r="B102" s="7" t="s">
        <v>276</v>
      </c>
      <c r="C102" s="7"/>
      <c r="D102" s="8">
        <v>44784</v>
      </c>
      <c r="E102" s="25">
        <v>35451</v>
      </c>
      <c r="F102" s="25"/>
    </row>
    <row r="103" spans="1:6" x14ac:dyDescent="0.25">
      <c r="A103" s="23" t="s">
        <v>166</v>
      </c>
      <c r="B103" s="7" t="s">
        <v>225</v>
      </c>
      <c r="C103" s="7"/>
      <c r="D103" s="8">
        <v>44784</v>
      </c>
      <c r="E103" s="25">
        <v>12007</v>
      </c>
      <c r="F103" s="25"/>
    </row>
    <row r="104" spans="1:6" x14ac:dyDescent="0.25">
      <c r="A104" s="20" t="s">
        <v>281</v>
      </c>
      <c r="B104" s="7" t="s">
        <v>282</v>
      </c>
      <c r="C104" s="7" t="s">
        <v>283</v>
      </c>
      <c r="D104" s="8">
        <v>44788</v>
      </c>
      <c r="E104" s="9">
        <v>210782</v>
      </c>
      <c r="F104" s="25"/>
    </row>
    <row r="105" spans="1:6" x14ac:dyDescent="0.25">
      <c r="A105" s="20" t="s">
        <v>284</v>
      </c>
      <c r="B105" s="7" t="s">
        <v>285</v>
      </c>
      <c r="C105" s="7" t="s">
        <v>203</v>
      </c>
      <c r="D105" s="8">
        <v>44796</v>
      </c>
      <c r="E105" s="9">
        <v>12647.95</v>
      </c>
      <c r="F105" s="25"/>
    </row>
    <row r="106" spans="1:6" x14ac:dyDescent="0.25">
      <c r="A106" s="20" t="s">
        <v>286</v>
      </c>
      <c r="B106" s="32" t="s">
        <v>290</v>
      </c>
      <c r="C106" s="32" t="s">
        <v>287</v>
      </c>
      <c r="D106" s="8">
        <v>44809</v>
      </c>
      <c r="E106" s="33">
        <v>58000</v>
      </c>
      <c r="F106" s="25"/>
    </row>
    <row r="107" spans="1:6" x14ac:dyDescent="0.25">
      <c r="A107" s="20" t="s">
        <v>288</v>
      </c>
      <c r="B107" s="32" t="s">
        <v>292</v>
      </c>
      <c r="C107" s="32" t="s">
        <v>287</v>
      </c>
      <c r="D107" s="8">
        <v>44809</v>
      </c>
      <c r="E107" s="33">
        <v>274000</v>
      </c>
      <c r="F107" s="25"/>
    </row>
    <row r="108" spans="1:6" x14ac:dyDescent="0.25">
      <c r="A108" s="20" t="s">
        <v>289</v>
      </c>
      <c r="B108" s="32" t="s">
        <v>291</v>
      </c>
      <c r="C108" s="32" t="s">
        <v>287</v>
      </c>
      <c r="D108" s="8">
        <v>44809</v>
      </c>
      <c r="E108" s="33">
        <v>188400</v>
      </c>
      <c r="F108" s="25"/>
    </row>
    <row r="109" spans="1:6" x14ac:dyDescent="0.25">
      <c r="A109" s="23" t="s">
        <v>293</v>
      </c>
      <c r="B109" s="7" t="s">
        <v>294</v>
      </c>
      <c r="C109" s="7" t="s">
        <v>9</v>
      </c>
      <c r="D109" s="8">
        <v>44810</v>
      </c>
      <c r="E109" s="9">
        <v>7073</v>
      </c>
      <c r="F109" s="25"/>
    </row>
    <row r="110" spans="1:6" x14ac:dyDescent="0.25">
      <c r="A110" s="23" t="s">
        <v>295</v>
      </c>
      <c r="B110" s="7" t="s">
        <v>294</v>
      </c>
      <c r="C110" s="7" t="s">
        <v>9</v>
      </c>
      <c r="D110" s="8">
        <v>44810</v>
      </c>
      <c r="E110" s="9">
        <v>1207</v>
      </c>
      <c r="F110" s="25"/>
    </row>
    <row r="111" spans="1:6" x14ac:dyDescent="0.25">
      <c r="A111" s="95" t="s">
        <v>296</v>
      </c>
      <c r="B111" s="105" t="s">
        <v>294</v>
      </c>
      <c r="C111" s="7" t="s">
        <v>69</v>
      </c>
      <c r="D111" s="87">
        <v>44810</v>
      </c>
      <c r="E111" s="9">
        <v>3585</v>
      </c>
      <c r="F111" s="92">
        <f>SUM(E111:E114)</f>
        <v>13574</v>
      </c>
    </row>
    <row r="112" spans="1:6" x14ac:dyDescent="0.25">
      <c r="A112" s="96"/>
      <c r="B112" s="106"/>
      <c r="C112" s="105" t="s">
        <v>9</v>
      </c>
      <c r="D112" s="89"/>
      <c r="E112" s="9">
        <v>2180</v>
      </c>
      <c r="F112" s="94"/>
    </row>
    <row r="113" spans="1:6" x14ac:dyDescent="0.25">
      <c r="A113" s="96"/>
      <c r="B113" s="106"/>
      <c r="C113" s="106"/>
      <c r="D113" s="89"/>
      <c r="E113" s="9">
        <v>3404</v>
      </c>
      <c r="F113" s="94"/>
    </row>
    <row r="114" spans="1:6" x14ac:dyDescent="0.25">
      <c r="A114" s="97"/>
      <c r="B114" s="107"/>
      <c r="C114" s="107"/>
      <c r="D114" s="88"/>
      <c r="E114" s="9">
        <v>4405</v>
      </c>
      <c r="F114" s="93"/>
    </row>
    <row r="115" spans="1:6" x14ac:dyDescent="0.25">
      <c r="A115" s="23" t="s">
        <v>297</v>
      </c>
      <c r="B115" s="7" t="s">
        <v>298</v>
      </c>
      <c r="C115" s="7" t="s">
        <v>299</v>
      </c>
      <c r="D115" s="8">
        <v>44813</v>
      </c>
      <c r="E115" s="9">
        <v>3834</v>
      </c>
      <c r="F115" s="25"/>
    </row>
    <row r="116" spans="1:6" x14ac:dyDescent="0.25">
      <c r="A116" s="23" t="s">
        <v>300</v>
      </c>
      <c r="B116" s="7" t="s">
        <v>294</v>
      </c>
      <c r="C116" s="7" t="s">
        <v>9</v>
      </c>
      <c r="D116" s="8">
        <v>44813</v>
      </c>
      <c r="E116" s="9">
        <v>9130</v>
      </c>
      <c r="F116" s="25"/>
    </row>
    <row r="117" spans="1:6" x14ac:dyDescent="0.25">
      <c r="A117" s="23" t="s">
        <v>301</v>
      </c>
      <c r="B117" s="7" t="s">
        <v>302</v>
      </c>
      <c r="C117" s="7" t="s">
        <v>150</v>
      </c>
      <c r="D117" s="8">
        <v>44813</v>
      </c>
      <c r="E117" s="9">
        <v>8718</v>
      </c>
      <c r="F117" s="25"/>
    </row>
    <row r="118" spans="1:6" x14ac:dyDescent="0.25">
      <c r="A118" s="23" t="s">
        <v>166</v>
      </c>
      <c r="B118" s="7" t="s">
        <v>303</v>
      </c>
      <c r="C118" s="7"/>
      <c r="D118" s="8">
        <v>44813</v>
      </c>
      <c r="E118" s="25">
        <v>75977</v>
      </c>
      <c r="F118" s="25"/>
    </row>
    <row r="119" spans="1:6" x14ac:dyDescent="0.25">
      <c r="A119" s="23" t="s">
        <v>166</v>
      </c>
      <c r="B119" s="7" t="s">
        <v>225</v>
      </c>
      <c r="C119" s="7"/>
      <c r="D119" s="8">
        <v>44813</v>
      </c>
      <c r="E119" s="25">
        <v>60931</v>
      </c>
      <c r="F119" s="25"/>
    </row>
    <row r="120" spans="1:6" x14ac:dyDescent="0.25">
      <c r="A120" s="20" t="s">
        <v>308</v>
      </c>
      <c r="B120" s="7" t="s">
        <v>309</v>
      </c>
      <c r="C120" s="7" t="s">
        <v>203</v>
      </c>
      <c r="D120" s="34">
        <v>44831</v>
      </c>
      <c r="E120" s="25">
        <v>12636.26</v>
      </c>
      <c r="F120" s="35"/>
    </row>
    <row r="121" spans="1:6" x14ac:dyDescent="0.25">
      <c r="A121" s="95" t="s">
        <v>304</v>
      </c>
      <c r="B121" s="7" t="s">
        <v>183</v>
      </c>
      <c r="C121" s="7" t="s">
        <v>9</v>
      </c>
      <c r="D121" s="87">
        <v>44837</v>
      </c>
      <c r="E121" s="9">
        <v>9698</v>
      </c>
      <c r="F121" s="92">
        <f>SUM(E121:E122)</f>
        <v>12556</v>
      </c>
    </row>
    <row r="122" spans="1:6" x14ac:dyDescent="0.25">
      <c r="A122" s="97"/>
      <c r="B122" s="7" t="s">
        <v>305</v>
      </c>
      <c r="C122" s="7" t="s">
        <v>9</v>
      </c>
      <c r="D122" s="88"/>
      <c r="E122" s="9">
        <v>2858</v>
      </c>
      <c r="F122" s="93"/>
    </row>
    <row r="123" spans="1:6" x14ac:dyDescent="0.25">
      <c r="A123" s="20" t="s">
        <v>310</v>
      </c>
      <c r="B123" s="37" t="s">
        <v>312</v>
      </c>
      <c r="C123" s="7" t="s">
        <v>250</v>
      </c>
      <c r="D123" s="8">
        <v>44844</v>
      </c>
      <c r="E123" s="39">
        <v>39460</v>
      </c>
      <c r="F123" s="25"/>
    </row>
    <row r="124" spans="1:6" x14ac:dyDescent="0.25">
      <c r="A124" s="20" t="s">
        <v>311</v>
      </c>
      <c r="B124" s="37" t="s">
        <v>313</v>
      </c>
      <c r="C124" s="7" t="s">
        <v>247</v>
      </c>
      <c r="D124" s="8">
        <v>44844</v>
      </c>
      <c r="E124" s="39">
        <v>49900</v>
      </c>
      <c r="F124" s="25"/>
    </row>
    <row r="125" spans="1:6" x14ac:dyDescent="0.25">
      <c r="A125" s="20" t="s">
        <v>314</v>
      </c>
      <c r="B125" s="32" t="s">
        <v>315</v>
      </c>
      <c r="C125" s="32" t="s">
        <v>287</v>
      </c>
      <c r="D125" s="8">
        <v>44844</v>
      </c>
      <c r="E125" s="36">
        <v>75009</v>
      </c>
      <c r="F125" s="25"/>
    </row>
    <row r="126" spans="1:6" x14ac:dyDescent="0.25">
      <c r="A126" s="20" t="s">
        <v>316</v>
      </c>
      <c r="B126" s="32" t="s">
        <v>331</v>
      </c>
      <c r="C126" s="32" t="s">
        <v>287</v>
      </c>
      <c r="D126" s="8">
        <v>44844</v>
      </c>
      <c r="E126" s="36">
        <v>38000</v>
      </c>
      <c r="F126" s="25"/>
    </row>
    <row r="127" spans="1:6" x14ac:dyDescent="0.25">
      <c r="A127" s="23" t="s">
        <v>166</v>
      </c>
      <c r="B127" s="7" t="s">
        <v>317</v>
      </c>
      <c r="C127" s="7"/>
      <c r="D127" s="8">
        <v>44845</v>
      </c>
      <c r="E127" s="25">
        <v>18042</v>
      </c>
      <c r="F127" s="25"/>
    </row>
    <row r="128" spans="1:6" x14ac:dyDescent="0.25">
      <c r="A128" s="23" t="s">
        <v>166</v>
      </c>
      <c r="B128" s="7" t="s">
        <v>225</v>
      </c>
      <c r="C128" s="7"/>
      <c r="D128" s="8">
        <v>44845</v>
      </c>
      <c r="E128" s="25">
        <v>11036</v>
      </c>
      <c r="F128" s="25"/>
    </row>
    <row r="129" spans="1:6" x14ac:dyDescent="0.25">
      <c r="A129" s="20" t="s">
        <v>318</v>
      </c>
      <c r="B129" s="37" t="s">
        <v>319</v>
      </c>
      <c r="C129" s="7" t="s">
        <v>233</v>
      </c>
      <c r="D129" s="8">
        <v>44846</v>
      </c>
      <c r="E129" s="39">
        <v>31852</v>
      </c>
      <c r="F129" s="25"/>
    </row>
    <row r="130" spans="1:6" x14ac:dyDescent="0.25">
      <c r="A130" s="20" t="s">
        <v>320</v>
      </c>
      <c r="B130" s="7" t="s">
        <v>321</v>
      </c>
      <c r="C130" s="7" t="s">
        <v>162</v>
      </c>
      <c r="D130" s="8">
        <v>44846</v>
      </c>
      <c r="E130" s="9">
        <v>15324</v>
      </c>
      <c r="F130" s="25"/>
    </row>
    <row r="131" spans="1:6" x14ac:dyDescent="0.25">
      <c r="A131" s="20" t="s">
        <v>322</v>
      </c>
      <c r="B131" s="37" t="s">
        <v>323</v>
      </c>
      <c r="C131" s="7" t="s">
        <v>250</v>
      </c>
      <c r="D131" s="8">
        <v>44846</v>
      </c>
      <c r="E131" s="39">
        <v>18390</v>
      </c>
      <c r="F131" s="25"/>
    </row>
    <row r="132" spans="1:6" x14ac:dyDescent="0.25">
      <c r="A132" s="20" t="s">
        <v>324</v>
      </c>
      <c r="B132" s="37" t="s">
        <v>325</v>
      </c>
      <c r="C132" s="7" t="s">
        <v>255</v>
      </c>
      <c r="D132" s="8">
        <v>44846</v>
      </c>
      <c r="E132" s="39">
        <v>40400</v>
      </c>
      <c r="F132" s="25"/>
    </row>
    <row r="133" spans="1:6" x14ac:dyDescent="0.25">
      <c r="A133" s="20" t="s">
        <v>370</v>
      </c>
      <c r="B133" s="37" t="s">
        <v>372</v>
      </c>
      <c r="C133" s="7" t="s">
        <v>371</v>
      </c>
      <c r="D133" s="8">
        <v>44852</v>
      </c>
      <c r="E133" s="39">
        <v>12170</v>
      </c>
      <c r="F133" s="25"/>
    </row>
    <row r="134" spans="1:6" x14ac:dyDescent="0.25">
      <c r="A134" s="20" t="s">
        <v>373</v>
      </c>
      <c r="B134" s="37" t="s">
        <v>374</v>
      </c>
      <c r="C134" s="7" t="s">
        <v>212</v>
      </c>
      <c r="D134" s="8">
        <v>44852</v>
      </c>
      <c r="E134" s="39">
        <v>41715</v>
      </c>
      <c r="F134" s="25"/>
    </row>
    <row r="135" spans="1:6" x14ac:dyDescent="0.25">
      <c r="A135" s="23" t="s">
        <v>166</v>
      </c>
      <c r="B135" s="37" t="s">
        <v>326</v>
      </c>
      <c r="C135" s="7"/>
      <c r="D135" s="8">
        <v>44853</v>
      </c>
      <c r="E135" s="39">
        <v>32809.050000000003</v>
      </c>
      <c r="F135" s="25"/>
    </row>
    <row r="136" spans="1:6" x14ac:dyDescent="0.25">
      <c r="A136" s="31" t="s">
        <v>327</v>
      </c>
      <c r="B136" s="7" t="s">
        <v>328</v>
      </c>
      <c r="C136" s="7" t="s">
        <v>165</v>
      </c>
      <c r="D136" s="8">
        <v>44854</v>
      </c>
      <c r="E136" s="9">
        <v>300000</v>
      </c>
      <c r="F136" s="25"/>
    </row>
    <row r="137" spans="1:6" x14ac:dyDescent="0.25">
      <c r="A137" s="20" t="s">
        <v>332</v>
      </c>
      <c r="B137" s="37" t="s">
        <v>333</v>
      </c>
      <c r="C137" s="7" t="s">
        <v>334</v>
      </c>
      <c r="D137" s="8">
        <v>44855</v>
      </c>
      <c r="E137" s="39">
        <v>2418.2600000000002</v>
      </c>
      <c r="F137" s="25"/>
    </row>
    <row r="138" spans="1:6" x14ac:dyDescent="0.25">
      <c r="A138" s="20" t="s">
        <v>335</v>
      </c>
      <c r="B138" s="7" t="s">
        <v>353</v>
      </c>
      <c r="C138" s="7" t="s">
        <v>203</v>
      </c>
      <c r="D138" s="34">
        <v>44858</v>
      </c>
      <c r="E138" s="25">
        <v>16240.71</v>
      </c>
      <c r="F138" s="25"/>
    </row>
    <row r="139" spans="1:6" x14ac:dyDescent="0.25">
      <c r="A139" s="20" t="s">
        <v>336</v>
      </c>
      <c r="B139" s="37" t="s">
        <v>337</v>
      </c>
      <c r="C139" s="7" t="s">
        <v>217</v>
      </c>
      <c r="D139" s="8">
        <v>44861</v>
      </c>
      <c r="E139" s="39">
        <v>29150</v>
      </c>
      <c r="F139" s="25"/>
    </row>
    <row r="140" spans="1:6" x14ac:dyDescent="0.25">
      <c r="A140" s="20" t="s">
        <v>338</v>
      </c>
      <c r="B140" s="7" t="s">
        <v>321</v>
      </c>
      <c r="C140" s="7" t="s">
        <v>162</v>
      </c>
      <c r="D140" s="8">
        <v>44867</v>
      </c>
      <c r="E140" s="9">
        <v>25509</v>
      </c>
      <c r="F140" s="25"/>
    </row>
    <row r="141" spans="1:6" x14ac:dyDescent="0.25">
      <c r="A141" s="20">
        <v>2212180305</v>
      </c>
      <c r="B141" s="7" t="s">
        <v>265</v>
      </c>
      <c r="C141" s="7" t="s">
        <v>266</v>
      </c>
      <c r="D141" s="8">
        <v>44868</v>
      </c>
      <c r="E141" s="9">
        <v>7449.8</v>
      </c>
      <c r="F141" s="25"/>
    </row>
    <row r="142" spans="1:6" x14ac:dyDescent="0.25">
      <c r="A142" s="20" t="s">
        <v>339</v>
      </c>
      <c r="B142" s="32" t="s">
        <v>340</v>
      </c>
      <c r="C142" s="32" t="s">
        <v>287</v>
      </c>
      <c r="D142" s="8">
        <v>44873</v>
      </c>
      <c r="E142" s="36">
        <v>27846</v>
      </c>
      <c r="F142" s="25"/>
    </row>
    <row r="143" spans="1:6" x14ac:dyDescent="0.25">
      <c r="A143" s="20" t="s">
        <v>341</v>
      </c>
      <c r="B143" s="7" t="s">
        <v>321</v>
      </c>
      <c r="C143" s="7" t="s">
        <v>162</v>
      </c>
      <c r="D143" s="8">
        <v>44874</v>
      </c>
      <c r="E143" s="9">
        <v>11033</v>
      </c>
      <c r="F143" s="25"/>
    </row>
    <row r="144" spans="1:6" x14ac:dyDescent="0.25">
      <c r="A144" s="20" t="s">
        <v>342</v>
      </c>
      <c r="B144" s="32" t="s">
        <v>389</v>
      </c>
      <c r="C144" s="32" t="s">
        <v>287</v>
      </c>
      <c r="D144" s="8">
        <v>44875</v>
      </c>
      <c r="E144" s="36">
        <v>184800</v>
      </c>
      <c r="F144" s="25"/>
    </row>
    <row r="145" spans="1:6" x14ac:dyDescent="0.25">
      <c r="A145" s="20" t="s">
        <v>343</v>
      </c>
      <c r="B145" s="32" t="s">
        <v>344</v>
      </c>
      <c r="C145" s="32" t="s">
        <v>287</v>
      </c>
      <c r="D145" s="8">
        <v>44875</v>
      </c>
      <c r="E145" s="36">
        <v>23200</v>
      </c>
      <c r="F145" s="25"/>
    </row>
    <row r="146" spans="1:6" x14ac:dyDescent="0.25">
      <c r="A146" s="31" t="s">
        <v>345</v>
      </c>
      <c r="B146" s="7" t="s">
        <v>346</v>
      </c>
      <c r="C146" s="7" t="s">
        <v>347</v>
      </c>
      <c r="D146" s="8">
        <v>44875</v>
      </c>
      <c r="E146" s="9">
        <v>33000</v>
      </c>
      <c r="F146" s="25"/>
    </row>
    <row r="147" spans="1:6" x14ac:dyDescent="0.25">
      <c r="A147" s="23" t="s">
        <v>166</v>
      </c>
      <c r="B147" s="7" t="s">
        <v>348</v>
      </c>
      <c r="C147" s="7"/>
      <c r="D147" s="8">
        <v>44876</v>
      </c>
      <c r="E147" s="25">
        <v>18830</v>
      </c>
      <c r="F147" s="25"/>
    </row>
    <row r="148" spans="1:6" x14ac:dyDescent="0.25">
      <c r="A148" s="23" t="s">
        <v>166</v>
      </c>
      <c r="B148" s="7" t="s">
        <v>225</v>
      </c>
      <c r="C148" s="7"/>
      <c r="D148" s="8">
        <v>44876</v>
      </c>
      <c r="E148" s="25">
        <v>12158</v>
      </c>
      <c r="F148" s="25"/>
    </row>
    <row r="149" spans="1:6" x14ac:dyDescent="0.25">
      <c r="A149" s="20" t="s">
        <v>349</v>
      </c>
      <c r="B149" s="7" t="s">
        <v>321</v>
      </c>
      <c r="C149" s="7" t="s">
        <v>162</v>
      </c>
      <c r="D149" s="8">
        <v>44883</v>
      </c>
      <c r="E149" s="9">
        <v>29610</v>
      </c>
      <c r="F149" s="25"/>
    </row>
    <row r="150" spans="1:6" x14ac:dyDescent="0.25">
      <c r="A150" s="23" t="s">
        <v>166</v>
      </c>
      <c r="B150" s="37" t="s">
        <v>350</v>
      </c>
      <c r="C150" s="7"/>
      <c r="D150" s="8">
        <v>44883</v>
      </c>
      <c r="E150" s="39">
        <v>16756.8</v>
      </c>
      <c r="F150" s="25"/>
    </row>
    <row r="151" spans="1:6" x14ac:dyDescent="0.25">
      <c r="A151" s="20" t="s">
        <v>352</v>
      </c>
      <c r="B151" s="7" t="s">
        <v>354</v>
      </c>
      <c r="C151" s="7" t="s">
        <v>203</v>
      </c>
      <c r="D151" s="34">
        <v>44886</v>
      </c>
      <c r="E151" s="25">
        <v>15745.83</v>
      </c>
      <c r="F151" s="25"/>
    </row>
    <row r="152" spans="1:6" x14ac:dyDescent="0.25">
      <c r="A152" s="20" t="s">
        <v>355</v>
      </c>
      <c r="B152" s="32" t="s">
        <v>356</v>
      </c>
      <c r="C152" s="32" t="s">
        <v>287</v>
      </c>
      <c r="D152" s="8">
        <v>44886</v>
      </c>
      <c r="E152" s="36">
        <v>44522</v>
      </c>
      <c r="F152" s="25"/>
    </row>
    <row r="153" spans="1:6" x14ac:dyDescent="0.25">
      <c r="A153" s="23" t="s">
        <v>166</v>
      </c>
      <c r="B153" s="7" t="s">
        <v>348</v>
      </c>
      <c r="C153" s="7"/>
      <c r="D153" s="8">
        <v>44888</v>
      </c>
      <c r="E153" s="25">
        <v>4250</v>
      </c>
      <c r="F153" s="25"/>
    </row>
    <row r="154" spans="1:6" x14ac:dyDescent="0.25">
      <c r="A154" s="23" t="s">
        <v>166</v>
      </c>
      <c r="B154" s="7" t="s">
        <v>225</v>
      </c>
      <c r="C154" s="7"/>
      <c r="D154" s="8">
        <v>44888</v>
      </c>
      <c r="E154" s="25">
        <v>750</v>
      </c>
      <c r="F154" s="25"/>
    </row>
    <row r="155" spans="1:6" x14ac:dyDescent="0.25">
      <c r="A155" s="23" t="s">
        <v>166</v>
      </c>
      <c r="B155" s="7" t="s">
        <v>357</v>
      </c>
      <c r="C155" s="7"/>
      <c r="D155" s="8">
        <v>44889</v>
      </c>
      <c r="E155" s="9">
        <v>277839</v>
      </c>
      <c r="F155" s="25"/>
    </row>
    <row r="156" spans="1:6" x14ac:dyDescent="0.25">
      <c r="A156" s="95" t="s">
        <v>358</v>
      </c>
      <c r="B156" s="7" t="s">
        <v>359</v>
      </c>
      <c r="C156" s="7" t="s">
        <v>360</v>
      </c>
      <c r="D156" s="87">
        <v>44889</v>
      </c>
      <c r="E156" s="9">
        <v>129</v>
      </c>
      <c r="F156" s="92">
        <f>SUM(E156:E161)</f>
        <v>986</v>
      </c>
    </row>
    <row r="157" spans="1:6" x14ac:dyDescent="0.25">
      <c r="A157" s="96"/>
      <c r="B157" s="7" t="s">
        <v>361</v>
      </c>
      <c r="C157" s="7" t="s">
        <v>9</v>
      </c>
      <c r="D157" s="89"/>
      <c r="E157" s="9">
        <v>250</v>
      </c>
      <c r="F157" s="94"/>
    </row>
    <row r="158" spans="1:6" x14ac:dyDescent="0.25">
      <c r="A158" s="96"/>
      <c r="B158" s="7" t="s">
        <v>362</v>
      </c>
      <c r="C158" s="7" t="s">
        <v>9</v>
      </c>
      <c r="D158" s="89"/>
      <c r="E158" s="9">
        <v>107</v>
      </c>
      <c r="F158" s="94"/>
    </row>
    <row r="159" spans="1:6" x14ac:dyDescent="0.25">
      <c r="A159" s="96"/>
      <c r="B159" s="7" t="s">
        <v>359</v>
      </c>
      <c r="C159" s="7" t="s">
        <v>360</v>
      </c>
      <c r="D159" s="89"/>
      <c r="E159" s="9">
        <v>189</v>
      </c>
      <c r="F159" s="94"/>
    </row>
    <row r="160" spans="1:6" x14ac:dyDescent="0.25">
      <c r="A160" s="96"/>
      <c r="B160" s="7" t="s">
        <v>359</v>
      </c>
      <c r="C160" s="7" t="s">
        <v>360</v>
      </c>
      <c r="D160" s="89"/>
      <c r="E160" s="9">
        <v>191</v>
      </c>
      <c r="F160" s="94"/>
    </row>
    <row r="161" spans="1:6" x14ac:dyDescent="0.25">
      <c r="A161" s="97"/>
      <c r="B161" s="7" t="s">
        <v>361</v>
      </c>
      <c r="C161" s="7" t="s">
        <v>363</v>
      </c>
      <c r="D161" s="88"/>
      <c r="E161" s="9">
        <v>120</v>
      </c>
      <c r="F161" s="93"/>
    </row>
    <row r="162" spans="1:6" x14ac:dyDescent="0.25">
      <c r="A162" s="95" t="s">
        <v>364</v>
      </c>
      <c r="B162" s="7" t="s">
        <v>362</v>
      </c>
      <c r="C162" s="7" t="s">
        <v>9</v>
      </c>
      <c r="D162" s="87">
        <v>44894</v>
      </c>
      <c r="E162" s="9">
        <v>9877</v>
      </c>
      <c r="F162" s="92">
        <f>SUM(E162:E163)</f>
        <v>9977</v>
      </c>
    </row>
    <row r="163" spans="1:6" x14ac:dyDescent="0.25">
      <c r="A163" s="97"/>
      <c r="B163" s="7" t="s">
        <v>361</v>
      </c>
      <c r="C163" s="7" t="s">
        <v>9</v>
      </c>
      <c r="D163" s="88"/>
      <c r="E163" s="9">
        <v>100</v>
      </c>
      <c r="F163" s="93"/>
    </row>
    <row r="164" spans="1:6" x14ac:dyDescent="0.25">
      <c r="A164" s="20" t="s">
        <v>365</v>
      </c>
      <c r="B164" s="7" t="s">
        <v>362</v>
      </c>
      <c r="C164" s="7" t="s">
        <v>162</v>
      </c>
      <c r="D164" s="8">
        <v>44897</v>
      </c>
      <c r="E164" s="9">
        <v>14712</v>
      </c>
      <c r="F164" s="25"/>
    </row>
    <row r="165" spans="1:6" x14ac:dyDescent="0.25">
      <c r="A165" s="23" t="s">
        <v>166</v>
      </c>
      <c r="B165" s="7" t="s">
        <v>366</v>
      </c>
      <c r="C165" s="7"/>
      <c r="D165" s="8">
        <v>44902</v>
      </c>
      <c r="E165" s="9">
        <v>15213.75</v>
      </c>
      <c r="F165" s="25"/>
    </row>
    <row r="166" spans="1:6" x14ac:dyDescent="0.25">
      <c r="A166" s="20" t="s">
        <v>367</v>
      </c>
      <c r="B166" s="32" t="s">
        <v>340</v>
      </c>
      <c r="C166" s="32" t="s">
        <v>287</v>
      </c>
      <c r="D166" s="8">
        <v>44904</v>
      </c>
      <c r="E166" s="36">
        <v>23868</v>
      </c>
      <c r="F166" s="25"/>
    </row>
    <row r="167" spans="1:6" x14ac:dyDescent="0.25">
      <c r="A167" s="20" t="s">
        <v>368</v>
      </c>
      <c r="B167" s="7" t="s">
        <v>362</v>
      </c>
      <c r="C167" s="7" t="s">
        <v>162</v>
      </c>
      <c r="D167" s="8">
        <v>44904</v>
      </c>
      <c r="E167" s="9">
        <v>14638</v>
      </c>
      <c r="F167" s="25"/>
    </row>
    <row r="168" spans="1:6" x14ac:dyDescent="0.25">
      <c r="A168" s="23" t="s">
        <v>166</v>
      </c>
      <c r="B168" s="7" t="s">
        <v>369</v>
      </c>
      <c r="C168" s="7"/>
      <c r="D168" s="8">
        <v>44904</v>
      </c>
      <c r="E168" s="9">
        <v>43211</v>
      </c>
      <c r="F168" s="25"/>
    </row>
    <row r="169" spans="1:6" x14ac:dyDescent="0.25">
      <c r="A169" s="23" t="s">
        <v>166</v>
      </c>
      <c r="B169" s="7" t="s">
        <v>225</v>
      </c>
      <c r="C169" s="7"/>
      <c r="D169" s="8">
        <v>44904</v>
      </c>
      <c r="E169" s="9">
        <v>29675</v>
      </c>
      <c r="F169" s="25"/>
    </row>
    <row r="170" spans="1:6" x14ac:dyDescent="0.25">
      <c r="A170" s="20" t="s">
        <v>377</v>
      </c>
      <c r="B170" s="32" t="s">
        <v>378</v>
      </c>
      <c r="C170" s="32" t="s">
        <v>287</v>
      </c>
      <c r="D170" s="8">
        <v>44909</v>
      </c>
      <c r="E170" s="36">
        <v>5462</v>
      </c>
      <c r="F170" s="25"/>
    </row>
    <row r="171" spans="1:6" x14ac:dyDescent="0.25">
      <c r="A171" s="49" t="s">
        <v>387</v>
      </c>
      <c r="B171" s="32" t="s">
        <v>388</v>
      </c>
      <c r="C171" s="32" t="s">
        <v>287</v>
      </c>
      <c r="D171" s="8">
        <v>44910</v>
      </c>
      <c r="E171" s="36">
        <v>185600</v>
      </c>
      <c r="F171" s="35"/>
    </row>
    <row r="172" spans="1:6" x14ac:dyDescent="0.25">
      <c r="A172" s="103" t="s">
        <v>379</v>
      </c>
      <c r="B172" s="7" t="s">
        <v>359</v>
      </c>
      <c r="C172" s="7" t="s">
        <v>380</v>
      </c>
      <c r="D172" s="87">
        <v>44914</v>
      </c>
      <c r="E172" s="9">
        <v>583</v>
      </c>
      <c r="F172" s="92">
        <f>SUM(E172:E173)</f>
        <v>741</v>
      </c>
    </row>
    <row r="173" spans="1:6" x14ac:dyDescent="0.25">
      <c r="A173" s="104"/>
      <c r="B173" s="7" t="s">
        <v>359</v>
      </c>
      <c r="C173" s="7" t="s">
        <v>381</v>
      </c>
      <c r="D173" s="88"/>
      <c r="E173" s="9">
        <v>158</v>
      </c>
      <c r="F173" s="93"/>
    </row>
    <row r="174" spans="1:6" x14ac:dyDescent="0.25">
      <c r="A174" s="20" t="s">
        <v>390</v>
      </c>
      <c r="B174" s="7" t="s">
        <v>391</v>
      </c>
      <c r="C174" s="7" t="s">
        <v>203</v>
      </c>
      <c r="D174" s="34">
        <v>44915</v>
      </c>
      <c r="E174" s="25">
        <v>22528.32</v>
      </c>
      <c r="F174" s="25"/>
    </row>
    <row r="175" spans="1:6" x14ac:dyDescent="0.25">
      <c r="A175" s="20" t="s">
        <v>392</v>
      </c>
      <c r="B175" s="7" t="s">
        <v>362</v>
      </c>
      <c r="C175" s="7" t="s">
        <v>162</v>
      </c>
      <c r="D175" s="8">
        <v>44916</v>
      </c>
      <c r="E175" s="9">
        <v>6827</v>
      </c>
      <c r="F175" s="25"/>
    </row>
    <row r="176" spans="1:6" x14ac:dyDescent="0.25">
      <c r="A176" s="20" t="s">
        <v>393</v>
      </c>
      <c r="B176" s="7" t="s">
        <v>394</v>
      </c>
      <c r="C176" s="7" t="s">
        <v>85</v>
      </c>
      <c r="D176" s="8">
        <v>44917</v>
      </c>
      <c r="E176" s="9">
        <v>82000</v>
      </c>
      <c r="F176" s="25"/>
    </row>
    <row r="177" spans="1:6" x14ac:dyDescent="0.25">
      <c r="A177" s="20" t="s">
        <v>402</v>
      </c>
      <c r="B177" s="32" t="s">
        <v>378</v>
      </c>
      <c r="C177" s="32" t="s">
        <v>287</v>
      </c>
      <c r="D177" s="8">
        <v>44923</v>
      </c>
      <c r="E177" s="36">
        <v>3933</v>
      </c>
      <c r="F177" s="25"/>
    </row>
    <row r="178" spans="1:6" x14ac:dyDescent="0.25">
      <c r="A178" s="49" t="s">
        <v>403</v>
      </c>
      <c r="B178" s="32" t="s">
        <v>404</v>
      </c>
      <c r="C178" s="32" t="s">
        <v>287</v>
      </c>
      <c r="D178" s="8">
        <v>44924</v>
      </c>
      <c r="E178" s="36">
        <v>212000</v>
      </c>
      <c r="F178" s="25"/>
    </row>
    <row r="179" spans="1:6" x14ac:dyDescent="0.25">
      <c r="A179" s="20" t="s">
        <v>405</v>
      </c>
      <c r="B179" s="32" t="s">
        <v>340</v>
      </c>
      <c r="C179" s="32" t="s">
        <v>287</v>
      </c>
      <c r="D179" s="8">
        <v>44924</v>
      </c>
      <c r="E179" s="36">
        <v>27846</v>
      </c>
      <c r="F179" s="25"/>
    </row>
    <row r="180" spans="1:6" x14ac:dyDescent="0.25">
      <c r="A180" s="20" t="s">
        <v>406</v>
      </c>
      <c r="B180" s="7" t="s">
        <v>362</v>
      </c>
      <c r="C180" s="7" t="s">
        <v>162</v>
      </c>
      <c r="D180" s="8">
        <v>44925</v>
      </c>
      <c r="E180" s="9">
        <v>72831</v>
      </c>
      <c r="F180" s="25"/>
    </row>
    <row r="181" spans="1:6" x14ac:dyDescent="0.25">
      <c r="A181" s="20" t="s">
        <v>407</v>
      </c>
      <c r="B181" s="7" t="s">
        <v>408</v>
      </c>
      <c r="C181" s="7" t="s">
        <v>409</v>
      </c>
      <c r="D181" s="8">
        <v>44925</v>
      </c>
      <c r="E181" s="9">
        <v>67485</v>
      </c>
      <c r="F181" s="25"/>
    </row>
    <row r="182" spans="1:6" x14ac:dyDescent="0.25">
      <c r="A182" s="23"/>
      <c r="B182" s="7"/>
      <c r="C182" s="7"/>
      <c r="D182" s="8"/>
      <c r="E182" s="9"/>
      <c r="F182" s="25"/>
    </row>
    <row r="183" spans="1:6" x14ac:dyDescent="0.25">
      <c r="E183" s="2">
        <f>SUM(E3:E182)</f>
        <v>5945111.8999999994</v>
      </c>
    </row>
    <row r="188" spans="1:6" x14ac:dyDescent="0.25">
      <c r="B188" s="52" t="s">
        <v>399</v>
      </c>
      <c r="E188" s="51">
        <f>E150+E139+E137+E135+E134+E133+E132+E131+E129+E124+E123+E96+E95+E94+E93+E92+E91+E89+E88+E82+E56+E45</f>
        <v>621031.13</v>
      </c>
    </row>
  </sheetData>
  <mergeCells count="39">
    <mergeCell ref="A172:A173"/>
    <mergeCell ref="A156:A161"/>
    <mergeCell ref="A162:A163"/>
    <mergeCell ref="A111:A114"/>
    <mergeCell ref="D111:D114"/>
    <mergeCell ref="C112:C114"/>
    <mergeCell ref="B111:B114"/>
    <mergeCell ref="D162:D163"/>
    <mergeCell ref="A121:A122"/>
    <mergeCell ref="D121:D122"/>
    <mergeCell ref="D156:D161"/>
    <mergeCell ref="D172:D173"/>
    <mergeCell ref="A1:F1"/>
    <mergeCell ref="F13:F14"/>
    <mergeCell ref="F3:F5"/>
    <mergeCell ref="A3:A5"/>
    <mergeCell ref="F6:F10"/>
    <mergeCell ref="A6:A10"/>
    <mergeCell ref="D3:D5"/>
    <mergeCell ref="D6:D10"/>
    <mergeCell ref="D13:D15"/>
    <mergeCell ref="A84:A86"/>
    <mergeCell ref="F84:F86"/>
    <mergeCell ref="F41:F43"/>
    <mergeCell ref="A41:A43"/>
    <mergeCell ref="A22:A26"/>
    <mergeCell ref="F22:F26"/>
    <mergeCell ref="D84:D86"/>
    <mergeCell ref="D42:D43"/>
    <mergeCell ref="D16:D18"/>
    <mergeCell ref="D22:D26"/>
    <mergeCell ref="D36:D39"/>
    <mergeCell ref="F16:F18"/>
    <mergeCell ref="F36:F39"/>
    <mergeCell ref="F172:F173"/>
    <mergeCell ref="F111:F114"/>
    <mergeCell ref="F162:F163"/>
    <mergeCell ref="F121:F122"/>
    <mergeCell ref="F156:F161"/>
  </mergeCells>
  <pageMargins left="0.70866141732283472" right="0.70866141732283472" top="0.78740157480314965" bottom="0.78740157480314965" header="0.31496062992125984" footer="0.31496062992125984"/>
  <pageSetup paperSize="9" scale="81" fitToHeight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příjmy 2024</vt:lpstr>
      <vt:lpstr>výdaje 2024</vt:lpstr>
      <vt:lpstr>příjmy 2023</vt:lpstr>
      <vt:lpstr>výdaje 2023</vt:lpstr>
      <vt:lpstr>příjmy 2022</vt:lpstr>
      <vt:lpstr>výdaje 2022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Grigarová Lenka</dc:creator>
  <cp:lastModifiedBy>Grigarová Lenka</cp:lastModifiedBy>
  <cp:lastPrinted>2024-01-03T13:22:50Z</cp:lastPrinted>
  <dcterms:created xsi:type="dcterms:W3CDTF">2022-03-10T12:51:57Z</dcterms:created>
  <dcterms:modified xsi:type="dcterms:W3CDTF">2024-09-02T08:53:18Z</dcterms:modified>
</cp:coreProperties>
</file>